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e.grosso\Desktop\"/>
    </mc:Choice>
  </mc:AlternateContent>
  <xr:revisionPtr revIDLastSave="0" documentId="13_ncr:1_{B02FFB9A-C608-449A-A33E-CA21DD3C7CE5}" xr6:coauthVersionLast="45" xr6:coauthVersionMax="45" xr10:uidLastSave="{00000000-0000-0000-0000-000000000000}"/>
  <bookViews>
    <workbookView xWindow="28680" yWindow="1125" windowWidth="29040" windowHeight="15840" xr2:uid="{00000000-000D-0000-FFFF-FFFF00000000}"/>
  </bookViews>
  <sheets>
    <sheet name="Fabbisogni" sheetId="1" r:id="rId1"/>
  </sheets>
  <definedNames>
    <definedName name="_xlnm.Print_Titles" localSheetId="0">Fabbisogni!$4:$4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" l="1"/>
  <c r="O20" i="1"/>
  <c r="O21" i="1" s="1"/>
  <c r="N20" i="1"/>
  <c r="M20" i="1"/>
  <c r="M21" i="1" s="1"/>
  <c r="L20" i="1"/>
  <c r="L21" i="1" s="1"/>
  <c r="I20" i="1"/>
  <c r="J20" i="1" s="1"/>
  <c r="P20" i="1" s="1"/>
  <c r="P21" i="1" s="1"/>
  <c r="O16" i="1"/>
  <c r="O17" i="1" s="1"/>
  <c r="N16" i="1"/>
  <c r="N17" i="1" s="1"/>
  <c r="M16" i="1"/>
  <c r="M17" i="1" s="1"/>
  <c r="L16" i="1"/>
  <c r="L17" i="1" s="1"/>
  <c r="I16" i="1"/>
  <c r="J16" i="1" s="1"/>
  <c r="P16" i="1" s="1"/>
  <c r="P17" i="1" s="1"/>
  <c r="O12" i="1"/>
  <c r="O13" i="1" s="1"/>
  <c r="N12" i="1"/>
  <c r="N13" i="1" s="1"/>
  <c r="M12" i="1"/>
  <c r="M13" i="1" s="1"/>
  <c r="L12" i="1"/>
  <c r="L13" i="1" s="1"/>
  <c r="I12" i="1"/>
  <c r="J12" i="1" s="1"/>
  <c r="P12" i="1" s="1"/>
  <c r="P13" i="1" s="1"/>
  <c r="O8" i="1"/>
  <c r="N8" i="1"/>
  <c r="M8" i="1"/>
  <c r="L8" i="1"/>
  <c r="I8" i="1"/>
  <c r="J8" i="1" s="1"/>
  <c r="P8" i="1" s="1"/>
  <c r="O7" i="1"/>
  <c r="O9" i="1" s="1"/>
  <c r="N7" i="1"/>
  <c r="N9" i="1" s="1"/>
  <c r="M7" i="1"/>
  <c r="M9" i="1" s="1"/>
  <c r="L7" i="1"/>
  <c r="L9" i="1" s="1"/>
  <c r="I7" i="1"/>
  <c r="J7" i="1" s="1"/>
  <c r="P7" i="1" s="1"/>
  <c r="P9" i="1" s="1"/>
  <c r="P28" i="1" l="1"/>
  <c r="M28" i="1"/>
  <c r="O28" i="1"/>
  <c r="L28" i="1"/>
  <c r="N28" i="1"/>
</calcChain>
</file>

<file path=xl/sharedStrings.xml><?xml version="1.0" encoding="utf-8"?>
<sst xmlns="http://schemas.openxmlformats.org/spreadsheetml/2006/main" count="40" uniqueCount="38">
  <si>
    <t>Lotto</t>
  </si>
  <si>
    <t xml:space="preserve">Prodotto </t>
  </si>
  <si>
    <t>CND</t>
  </si>
  <si>
    <t>Descrizione Prodotto</t>
  </si>
  <si>
    <t>Quantità asp (1 anno)</t>
  </si>
  <si>
    <t>san carlo (1 anno)</t>
  </si>
  <si>
    <t>asm\osp mt (1 anno)</t>
  </si>
  <si>
    <t>crob (1 anno)</t>
  </si>
  <si>
    <t>Quantità REGIONE (1 anno)</t>
  </si>
  <si>
    <t>Quantità REGIONE (5 anno)</t>
  </si>
  <si>
    <t>Prezzo Unitario (Base d'asta)</t>
  </si>
  <si>
    <t>Importo 5 anni asp</t>
  </si>
  <si>
    <t>Importo 5 anniSan Carlo</t>
  </si>
  <si>
    <t>Importo 5 anni asm\osp mt</t>
  </si>
  <si>
    <t>Importo 5 anni crob</t>
  </si>
  <si>
    <t>Importo 5 anni (Base d'asta)</t>
  </si>
  <si>
    <t xml:space="preserve">Stent Ureterale A Loop Singolo </t>
  </si>
  <si>
    <t>U020301</t>
  </si>
  <si>
    <t>assemblato U020302+U0280+U0601</t>
  </si>
  <si>
    <t xml:space="preserve">Stent Ureterale A Doppio Loop     </t>
  </si>
  <si>
    <t>STENT URETERALE TIPO POLARIS LOOP</t>
  </si>
  <si>
    <t>U020302 </t>
  </si>
  <si>
    <r>
      <t xml:space="preserve">Stent ureterale a permanenza non inferiore a mesi 12 tipo </t>
    </r>
    <r>
      <rPr>
        <b/>
        <sz val="12"/>
        <rFont val="Calibri"/>
        <family val="2"/>
      </rPr>
      <t xml:space="preserve">Polaris loop </t>
    </r>
  </si>
  <si>
    <t>STENT URETERALE TIPO PERCUFLEX PLUS</t>
  </si>
  <si>
    <r>
      <t xml:space="preserve">   </t>
    </r>
    <r>
      <rPr>
        <b/>
        <sz val="12"/>
        <color indexed="8"/>
        <rFont val="Calibri"/>
        <family val="2"/>
      </rPr>
      <t>STENT URETERALE  IN SILICONE</t>
    </r>
    <r>
      <rPr>
        <b/>
        <sz val="12"/>
        <rFont val="Calibri"/>
        <family val="2"/>
      </rPr>
      <t xml:space="preserve"> o ALTRO MATERIALE BIOCOMPATIBILE a permanenza non inferiore a 12 mesi tipo Percuflex plus </t>
    </r>
  </si>
  <si>
    <t>STENT URETERALE MORBIDO</t>
  </si>
  <si>
    <t>U020302</t>
  </si>
  <si>
    <t>STENT URETERALE MORBIDO a permanenza non inferiore a 6 mesi</t>
  </si>
  <si>
    <t>ASP</t>
  </si>
  <si>
    <t>SAN CARLO</t>
  </si>
  <si>
    <t>ASM/OSP MT</t>
  </si>
  <si>
    <t>CROB</t>
  </si>
  <si>
    <t>TOTALE</t>
  </si>
  <si>
    <t>TOTALE GENERALE</t>
  </si>
  <si>
    <t>1.1</t>
  </si>
  <si>
    <t>1.2</t>
  </si>
  <si>
    <t>GARA A PROCEDURA APERTA PER LA FORNITURA DI “STENT URETRALI” IN FABBISOGNO ALLE AZIENDE SANITARIE DELLA REGIONE BASILICATA</t>
  </si>
  <si>
    <t>ALLEGATO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</si>
</sst>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;\-&quot;€&quot;\ #,##0.00"/>
    <numFmt numFmtId="165" formatCode="_-&quot;€&quot;\ * #,##0.00_-;\-&quot;€&quot;\ * #,##0.00_-;_-&quot;€&quot;\ * &quot;-&quot;??_-;_-@_-"/>
    <numFmt numFmtId="166" formatCode="_-&quot;€ &quot;* #,##0.00_-;&quot;-€ &quot;* #,##0.00_-;_-&quot;€ &quot;* \-??_-;_-@_-"/>
    <numFmt numFmtId="167" formatCode="&quot;€ &quot;#,##0.00"/>
  </numFmts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theme="1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2"/>
      <color indexed="8"/>
      <name val="Calibri"/>
      <family val="2"/>
    </font>
    <font>
      <b/>
      <u/>
      <sz val="16"/>
      <color indexed="8"/>
      <name val="Calibri"/>
      <family val="2"/>
    </font>
    <font>
      <sz val="20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0" fontId="12" fillId="0" borderId="0"/>
    <xf numFmtId="0" fontId="1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5" fontId="4" fillId="5" borderId="1" xfId="1" applyFont="1" applyFill="1" applyBorder="1" applyAlignment="1">
      <alignment horizontal="center" vertical="center" wrapText="1"/>
    </xf>
    <xf numFmtId="165" fontId="4" fillId="6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wrapText="1"/>
    </xf>
    <xf numFmtId="164" fontId="0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 wrapText="1"/>
    </xf>
    <xf numFmtId="1" fontId="10" fillId="7" borderId="1" xfId="2" applyNumberFormat="1" applyFont="1" applyFill="1" applyBorder="1" applyAlignment="1" applyProtection="1">
      <alignment horizontal="center" vertical="center" wrapText="1"/>
    </xf>
    <xf numFmtId="164" fontId="5" fillId="7" borderId="1" xfId="1" applyNumberFormat="1" applyFont="1" applyFill="1" applyBorder="1" applyAlignment="1">
      <alignment horizontal="center" vertical="center" wrapText="1"/>
    </xf>
    <xf numFmtId="167" fontId="11" fillId="7" borderId="1" xfId="0" applyNumberFormat="1" applyFont="1" applyFill="1" applyBorder="1" applyAlignment="1">
      <alignment horizontal="center" vertical="center"/>
    </xf>
    <xf numFmtId="165" fontId="11" fillId="7" borderId="1" xfId="1" applyFont="1" applyFill="1" applyBorder="1" applyAlignment="1">
      <alignment horizontal="center" vertical="center"/>
    </xf>
    <xf numFmtId="165" fontId="9" fillId="7" borderId="1" xfId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" fontId="0" fillId="9" borderId="1" xfId="0" applyNumberForma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5" fontId="0" fillId="0" borderId="1" xfId="1" applyFont="1" applyFill="1" applyBorder="1" applyAlignment="1">
      <alignment horizontal="center" vertical="center" wrapText="1"/>
    </xf>
    <xf numFmtId="0" fontId="15" fillId="0" borderId="0" xfId="0" applyFont="1"/>
    <xf numFmtId="0" fontId="13" fillId="0" borderId="1" xfId="3" applyFont="1" applyBorder="1" applyAlignment="1">
      <alignment horizontal="center" vertical="center" wrapText="1"/>
    </xf>
    <xf numFmtId="0" fontId="13" fillId="0" borderId="0" xfId="4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0" fontId="5" fillId="0" borderId="0" xfId="0" applyFont="1"/>
    <xf numFmtId="0" fontId="6" fillId="0" borderId="0" xfId="0" applyFont="1"/>
    <xf numFmtId="165" fontId="6" fillId="0" borderId="0" xfId="0" applyNumberFormat="1" applyFont="1"/>
    <xf numFmtId="165" fontId="6" fillId="0" borderId="0" xfId="1" applyFont="1" applyBorder="1"/>
    <xf numFmtId="165" fontId="0" fillId="0" borderId="0" xfId="1" applyFont="1" applyBorder="1"/>
    <xf numFmtId="1" fontId="4" fillId="6" borderId="1" xfId="0" applyNumberFormat="1" applyFont="1" applyFill="1" applyBorder="1" applyAlignment="1">
      <alignment horizontal="center" vertical="center" wrapText="1"/>
    </xf>
    <xf numFmtId="165" fontId="3" fillId="2" borderId="1" xfId="1" applyFont="1" applyFill="1" applyBorder="1" applyAlignment="1">
      <alignment horizontal="center" vertical="center"/>
    </xf>
    <xf numFmtId="165" fontId="3" fillId="3" borderId="1" xfId="1" applyFont="1" applyFill="1" applyBorder="1" applyAlignment="1">
      <alignment horizontal="center" vertical="center"/>
    </xf>
    <xf numFmtId="165" fontId="3" fillId="4" borderId="1" xfId="1" applyFont="1" applyFill="1" applyBorder="1" applyAlignment="1">
      <alignment horizontal="center" vertical="center"/>
    </xf>
    <xf numFmtId="165" fontId="3" fillId="5" borderId="1" xfId="1" applyFont="1" applyFill="1" applyBorder="1" applyAlignment="1">
      <alignment horizontal="center" vertical="center"/>
    </xf>
    <xf numFmtId="165" fontId="3" fillId="6" borderId="1" xfId="1" applyFont="1" applyFill="1" applyBorder="1" applyAlignment="1">
      <alignment horizontal="center" vertical="center"/>
    </xf>
    <xf numFmtId="165" fontId="0" fillId="0" borderId="0" xfId="0" applyNumberFormat="1"/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5">
    <cellStyle name="Euro" xfId="2" xr:uid="{00000000-0005-0000-0000-000000000000}"/>
    <cellStyle name="Excel Built-in Normal" xfId="3" xr:uid="{00000000-0005-0000-0000-000001000000}"/>
    <cellStyle name="Normale" xfId="0" builtinId="0"/>
    <cellStyle name="Normale 2" xfId="4" xr:uid="{00000000-0005-0000-0000-000003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36"/>
  <sheetViews>
    <sheetView tabSelected="1" zoomScale="55" zoomScaleNormal="55" zoomScaleSheetLayoutView="30" workbookViewId="0">
      <pane xSplit="4" ySplit="4" topLeftCell="E5" activePane="bottomRight" state="frozen"/>
      <selection pane="topRight" activeCell="E1" sqref="E1"/>
      <selection pane="bottomLeft" activeCell="A3" sqref="A3"/>
      <selection pane="bottomRight" activeCell="F16" sqref="F16"/>
    </sheetView>
  </sheetViews>
  <sheetFormatPr defaultColWidth="9.140625" defaultRowHeight="18.75" x14ac:dyDescent="0.3"/>
  <cols>
    <col min="1" max="1" width="8.7109375" style="39" customWidth="1"/>
    <col min="2" max="2" width="13.42578125" style="40" customWidth="1"/>
    <col min="3" max="3" width="15.7109375" style="41" customWidth="1"/>
    <col min="4" max="4" width="68.7109375" style="41" customWidth="1"/>
    <col min="5" max="7" width="24.7109375" customWidth="1"/>
    <col min="8" max="8" width="24.7109375" style="42" customWidth="1"/>
    <col min="9" max="9" width="12.7109375" style="43" customWidth="1"/>
    <col min="10" max="10" width="16.28515625" style="43" customWidth="1"/>
    <col min="11" max="11" width="21.140625" style="44" customWidth="1"/>
    <col min="12" max="12" width="26.140625" style="44" customWidth="1"/>
    <col min="13" max="13" width="34.7109375" style="44" customWidth="1"/>
    <col min="14" max="14" width="27.85546875" style="44" customWidth="1"/>
    <col min="15" max="15" width="23.85546875" style="46" bestFit="1" customWidth="1"/>
    <col min="16" max="16" width="27.7109375" style="47" customWidth="1"/>
    <col min="17" max="17" width="4.7109375" customWidth="1"/>
    <col min="19" max="19" width="16.5703125" bestFit="1" customWidth="1"/>
    <col min="20" max="20" width="14.7109375" bestFit="1" customWidth="1"/>
  </cols>
  <sheetData>
    <row r="1" spans="1:74" ht="24.75" customHeight="1" x14ac:dyDescent="0.4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74" ht="24.75" customHeight="1" x14ac:dyDescent="0.4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4" spans="1:74" s="9" customFormat="1" ht="74.2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3" t="s">
        <v>5</v>
      </c>
      <c r="G4" s="4" t="s">
        <v>6</v>
      </c>
      <c r="H4" s="5" t="s">
        <v>7</v>
      </c>
      <c r="I4" s="6" t="s">
        <v>8</v>
      </c>
      <c r="J4" s="6" t="s">
        <v>9</v>
      </c>
      <c r="K4" s="6" t="s">
        <v>10</v>
      </c>
      <c r="L4" s="2" t="s">
        <v>11</v>
      </c>
      <c r="M4" s="3" t="s">
        <v>12</v>
      </c>
      <c r="N4" s="4" t="s">
        <v>13</v>
      </c>
      <c r="O4" s="7" t="s">
        <v>14</v>
      </c>
      <c r="P4" s="8" t="s">
        <v>15</v>
      </c>
      <c r="Q4"/>
    </row>
    <row r="5" spans="1:74" s="9" customFormat="1" ht="21" x14ac:dyDescent="0.25">
      <c r="A5" s="10"/>
      <c r="B5" s="11"/>
      <c r="C5" s="12"/>
      <c r="D5" s="13"/>
      <c r="E5" s="14"/>
      <c r="F5" s="14"/>
      <c r="G5" s="14"/>
      <c r="H5" s="14"/>
      <c r="I5" s="15"/>
      <c r="J5" s="15"/>
      <c r="K5" s="16"/>
      <c r="L5" s="17"/>
      <c r="M5" s="17"/>
      <c r="N5" s="17"/>
      <c r="O5" s="17"/>
      <c r="P5" s="18"/>
      <c r="Q5"/>
    </row>
    <row r="6" spans="1:74" ht="21" x14ac:dyDescent="0.25">
      <c r="A6" s="19">
        <v>1</v>
      </c>
      <c r="B6" s="20"/>
      <c r="C6" s="20"/>
      <c r="D6" s="21" t="s">
        <v>16</v>
      </c>
      <c r="E6" s="22"/>
      <c r="F6" s="23"/>
      <c r="G6" s="23"/>
      <c r="H6" s="22"/>
      <c r="I6" s="24"/>
      <c r="J6" s="25"/>
      <c r="K6" s="26"/>
      <c r="L6" s="26"/>
      <c r="M6" s="26"/>
      <c r="N6" s="26"/>
      <c r="O6" s="27"/>
      <c r="P6" s="28"/>
    </row>
    <row r="7" spans="1:74" s="36" customFormat="1" x14ac:dyDescent="0.2">
      <c r="A7" s="29"/>
      <c r="B7" s="29" t="s">
        <v>34</v>
      </c>
      <c r="C7" s="30" t="s">
        <v>17</v>
      </c>
      <c r="D7" s="31" t="s">
        <v>16</v>
      </c>
      <c r="E7" s="32">
        <v>0</v>
      </c>
      <c r="F7" s="32">
        <v>0</v>
      </c>
      <c r="G7" s="32">
        <v>100</v>
      </c>
      <c r="H7" s="32">
        <v>30</v>
      </c>
      <c r="I7" s="33">
        <f t="shared" ref="I7:I20" si="0">SUM(E7:H7)</f>
        <v>130</v>
      </c>
      <c r="J7" s="33">
        <f t="shared" ref="J7:J20" si="1">I7*5</f>
        <v>650</v>
      </c>
      <c r="K7" s="34">
        <v>38</v>
      </c>
      <c r="L7" s="34">
        <f t="shared" ref="L7:L20" si="2">E7*K7*5</f>
        <v>0</v>
      </c>
      <c r="M7" s="34">
        <f t="shared" ref="M7:M20" si="3">F7*K7*5</f>
        <v>0</v>
      </c>
      <c r="N7" s="34">
        <f t="shared" ref="N7:N20" si="4">G7*K7*5</f>
        <v>19000</v>
      </c>
      <c r="O7" s="35">
        <f>H7*K7*5</f>
        <v>5700</v>
      </c>
      <c r="P7" s="35">
        <f>K7*J7</f>
        <v>24700</v>
      </c>
    </row>
    <row r="8" spans="1:74" ht="45" x14ac:dyDescent="0.25">
      <c r="A8" s="29"/>
      <c r="B8" s="29" t="s">
        <v>35</v>
      </c>
      <c r="C8" s="37" t="s">
        <v>18</v>
      </c>
      <c r="D8" s="31" t="s">
        <v>19</v>
      </c>
      <c r="E8" s="32">
        <v>100</v>
      </c>
      <c r="F8" s="32">
        <v>500</v>
      </c>
      <c r="G8" s="32">
        <v>300</v>
      </c>
      <c r="H8" s="32">
        <v>700</v>
      </c>
      <c r="I8" s="33">
        <f t="shared" si="0"/>
        <v>1600</v>
      </c>
      <c r="J8" s="33">
        <f t="shared" si="1"/>
        <v>8000</v>
      </c>
      <c r="K8" s="34">
        <v>50</v>
      </c>
      <c r="L8" s="34">
        <f t="shared" si="2"/>
        <v>25000</v>
      </c>
      <c r="M8" s="34">
        <f t="shared" si="3"/>
        <v>125000</v>
      </c>
      <c r="N8" s="34">
        <f t="shared" si="4"/>
        <v>75000</v>
      </c>
      <c r="O8" s="35">
        <f>H8*K8*5</f>
        <v>175000</v>
      </c>
      <c r="P8" s="35">
        <f>K8*J8</f>
        <v>400000</v>
      </c>
    </row>
    <row r="9" spans="1:74" s="9" customFormat="1" ht="21" x14ac:dyDescent="0.25">
      <c r="A9" s="10"/>
      <c r="B9" s="11"/>
      <c r="C9" s="12"/>
      <c r="D9" s="13"/>
      <c r="E9" s="14"/>
      <c r="F9" s="14"/>
      <c r="G9" s="14"/>
      <c r="H9" s="14"/>
      <c r="I9" s="15"/>
      <c r="J9" s="15"/>
      <c r="K9" s="16"/>
      <c r="L9" s="17">
        <f>SUM(L7:L8)</f>
        <v>25000</v>
      </c>
      <c r="M9" s="17">
        <f t="shared" ref="M9:P9" si="5">SUM(M7:M8)</f>
        <v>125000</v>
      </c>
      <c r="N9" s="17">
        <f t="shared" si="5"/>
        <v>94000</v>
      </c>
      <c r="O9" s="17">
        <f t="shared" si="5"/>
        <v>180700</v>
      </c>
      <c r="P9" s="18">
        <f t="shared" si="5"/>
        <v>424700</v>
      </c>
      <c r="Q9"/>
    </row>
    <row r="10" spans="1:74" s="9" customFormat="1" ht="21" x14ac:dyDescent="0.25">
      <c r="A10" s="10"/>
      <c r="B10" s="11"/>
      <c r="C10" s="12"/>
      <c r="D10" s="13"/>
      <c r="E10" s="14"/>
      <c r="F10" s="14"/>
      <c r="G10" s="14"/>
      <c r="H10" s="14"/>
      <c r="I10" s="15"/>
      <c r="J10" s="15"/>
      <c r="K10" s="16"/>
      <c r="L10" s="17"/>
      <c r="M10" s="17"/>
      <c r="N10" s="17"/>
      <c r="O10" s="17"/>
      <c r="P10" s="18"/>
      <c r="Q10"/>
    </row>
    <row r="11" spans="1:74" ht="21" x14ac:dyDescent="0.25">
      <c r="A11" s="19">
        <v>2</v>
      </c>
      <c r="B11" s="20"/>
      <c r="C11" s="20"/>
      <c r="D11" s="21" t="s">
        <v>20</v>
      </c>
      <c r="E11" s="22"/>
      <c r="F11" s="23"/>
      <c r="G11" s="23"/>
      <c r="H11" s="22"/>
      <c r="I11" s="24"/>
      <c r="J11" s="25"/>
      <c r="K11" s="26"/>
      <c r="L11" s="26"/>
      <c r="M11" s="26"/>
      <c r="N11" s="26"/>
      <c r="O11" s="27"/>
      <c r="P11" s="28"/>
    </row>
    <row r="12" spans="1:74" ht="32.25" customHeight="1" x14ac:dyDescent="0.25">
      <c r="A12" s="29"/>
      <c r="B12" s="29"/>
      <c r="C12" s="30" t="s">
        <v>21</v>
      </c>
      <c r="D12" s="31" t="s">
        <v>22</v>
      </c>
      <c r="E12" s="32">
        <v>5</v>
      </c>
      <c r="F12" s="32">
        <v>300</v>
      </c>
      <c r="G12" s="32">
        <v>100</v>
      </c>
      <c r="H12" s="32">
        <v>30</v>
      </c>
      <c r="I12" s="33">
        <f t="shared" si="0"/>
        <v>435</v>
      </c>
      <c r="J12" s="33">
        <f t="shared" si="1"/>
        <v>2175</v>
      </c>
      <c r="K12" s="34">
        <v>40</v>
      </c>
      <c r="L12" s="34">
        <f t="shared" si="2"/>
        <v>1000</v>
      </c>
      <c r="M12" s="34">
        <f t="shared" si="3"/>
        <v>60000</v>
      </c>
      <c r="N12" s="34">
        <f t="shared" si="4"/>
        <v>20000</v>
      </c>
      <c r="O12" s="35">
        <f>H12*K12*5</f>
        <v>6000</v>
      </c>
      <c r="P12" s="35">
        <f>K12*J12</f>
        <v>87000</v>
      </c>
    </row>
    <row r="13" spans="1:74" s="9" customFormat="1" ht="21" x14ac:dyDescent="0.25">
      <c r="A13" s="10"/>
      <c r="B13" s="11"/>
      <c r="C13" s="12"/>
      <c r="D13" s="13"/>
      <c r="E13" s="14"/>
      <c r="F13" s="14"/>
      <c r="G13" s="14"/>
      <c r="H13" s="14"/>
      <c r="I13" s="15"/>
      <c r="J13" s="15"/>
      <c r="K13" s="16"/>
      <c r="L13" s="17">
        <f>SUM(L12)</f>
        <v>1000</v>
      </c>
      <c r="M13" s="17">
        <f t="shared" ref="M13:P13" si="6">SUM(M12)</f>
        <v>60000</v>
      </c>
      <c r="N13" s="17">
        <f t="shared" si="6"/>
        <v>20000</v>
      </c>
      <c r="O13" s="17">
        <f t="shared" si="6"/>
        <v>6000</v>
      </c>
      <c r="P13" s="18">
        <f t="shared" si="6"/>
        <v>87000</v>
      </c>
      <c r="Q13"/>
    </row>
    <row r="14" spans="1:74" s="9" customFormat="1" ht="21" x14ac:dyDescent="0.25">
      <c r="A14" s="10"/>
      <c r="B14" s="11"/>
      <c r="C14" s="12"/>
      <c r="D14" s="13"/>
      <c r="E14" s="14"/>
      <c r="F14" s="14"/>
      <c r="G14" s="14"/>
      <c r="H14" s="14"/>
      <c r="I14" s="15"/>
      <c r="J14" s="15"/>
      <c r="K14" s="16"/>
      <c r="L14" s="17"/>
      <c r="M14" s="17"/>
      <c r="N14" s="17"/>
      <c r="O14" s="17"/>
      <c r="P14" s="18"/>
      <c r="Q14"/>
    </row>
    <row r="15" spans="1:74" ht="21" x14ac:dyDescent="0.25">
      <c r="A15" s="19">
        <v>3</v>
      </c>
      <c r="B15" s="20"/>
      <c r="C15" s="20"/>
      <c r="D15" s="21" t="s">
        <v>23</v>
      </c>
      <c r="E15" s="22"/>
      <c r="F15" s="23"/>
      <c r="G15" s="23"/>
      <c r="H15" s="22"/>
      <c r="I15" s="24"/>
      <c r="J15" s="25"/>
      <c r="K15" s="26"/>
      <c r="L15" s="26"/>
      <c r="M15" s="26"/>
      <c r="N15" s="26"/>
      <c r="O15" s="27"/>
      <c r="P15" s="28"/>
    </row>
    <row r="16" spans="1:74" ht="47.25" x14ac:dyDescent="0.25">
      <c r="A16" s="29"/>
      <c r="B16" s="29"/>
      <c r="C16" s="30" t="s">
        <v>21</v>
      </c>
      <c r="D16" s="31" t="s">
        <v>24</v>
      </c>
      <c r="E16" s="32"/>
      <c r="F16" s="32">
        <v>300</v>
      </c>
      <c r="G16" s="32">
        <v>100</v>
      </c>
      <c r="H16" s="32">
        <v>30</v>
      </c>
      <c r="I16" s="33">
        <f t="shared" si="0"/>
        <v>430</v>
      </c>
      <c r="J16" s="33">
        <f t="shared" si="1"/>
        <v>2150</v>
      </c>
      <c r="K16" s="34">
        <v>47</v>
      </c>
      <c r="L16" s="34">
        <f t="shared" si="2"/>
        <v>0</v>
      </c>
      <c r="M16" s="34">
        <f t="shared" si="3"/>
        <v>70500</v>
      </c>
      <c r="N16" s="34">
        <f t="shared" si="4"/>
        <v>23500</v>
      </c>
      <c r="O16" s="35">
        <f>H16*K16*5</f>
        <v>7050</v>
      </c>
      <c r="P16" s="35">
        <f>K16*J16</f>
        <v>101050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9" customFormat="1" ht="21" x14ac:dyDescent="0.25">
      <c r="A17" s="10"/>
      <c r="B17" s="11"/>
      <c r="C17" s="12"/>
      <c r="D17" s="13"/>
      <c r="E17" s="14"/>
      <c r="F17" s="14"/>
      <c r="G17" s="14"/>
      <c r="H17" s="14"/>
      <c r="I17" s="15"/>
      <c r="J17" s="15"/>
      <c r="K17" s="16"/>
      <c r="L17" s="17">
        <f>SUM(L16)</f>
        <v>0</v>
      </c>
      <c r="M17" s="17">
        <f t="shared" ref="M17:P17" si="7">SUM(M16)</f>
        <v>70500</v>
      </c>
      <c r="N17" s="17">
        <f t="shared" si="7"/>
        <v>23500</v>
      </c>
      <c r="O17" s="17">
        <f t="shared" si="7"/>
        <v>7050</v>
      </c>
      <c r="P17" s="18">
        <f t="shared" si="7"/>
        <v>101050</v>
      </c>
      <c r="Q17"/>
    </row>
    <row r="18" spans="1:74" s="9" customFormat="1" ht="21" x14ac:dyDescent="0.25">
      <c r="A18" s="10"/>
      <c r="B18" s="11"/>
      <c r="C18" s="12"/>
      <c r="D18" s="13"/>
      <c r="E18" s="14"/>
      <c r="F18" s="14"/>
      <c r="G18" s="14"/>
      <c r="H18" s="14"/>
      <c r="I18" s="15"/>
      <c r="J18" s="15"/>
      <c r="K18" s="16"/>
      <c r="L18" s="17"/>
      <c r="M18" s="17"/>
      <c r="N18" s="17"/>
      <c r="O18" s="17"/>
      <c r="P18" s="18"/>
      <c r="Q18"/>
    </row>
    <row r="19" spans="1:74" ht="21" x14ac:dyDescent="0.25">
      <c r="A19" s="19">
        <v>4</v>
      </c>
      <c r="B19" s="20"/>
      <c r="C19" s="20"/>
      <c r="D19" s="21" t="s">
        <v>25</v>
      </c>
      <c r="E19" s="22"/>
      <c r="F19" s="23"/>
      <c r="G19" s="23"/>
      <c r="H19" s="22"/>
      <c r="I19" s="24"/>
      <c r="J19" s="25"/>
      <c r="K19" s="26"/>
      <c r="L19" s="26"/>
      <c r="M19" s="26"/>
      <c r="N19" s="26"/>
      <c r="O19" s="27"/>
      <c r="P19" s="28"/>
    </row>
    <row r="20" spans="1:74" ht="45" customHeight="1" x14ac:dyDescent="0.25">
      <c r="A20" s="29"/>
      <c r="B20" s="29"/>
      <c r="C20" s="30" t="s">
        <v>26</v>
      </c>
      <c r="D20" s="31" t="s">
        <v>27</v>
      </c>
      <c r="E20" s="32"/>
      <c r="F20" s="32">
        <v>300</v>
      </c>
      <c r="G20" s="32">
        <v>10</v>
      </c>
      <c r="H20" s="32">
        <v>100</v>
      </c>
      <c r="I20" s="33">
        <f t="shared" si="0"/>
        <v>410</v>
      </c>
      <c r="J20" s="33">
        <f t="shared" si="1"/>
        <v>2050</v>
      </c>
      <c r="K20" s="34">
        <v>35</v>
      </c>
      <c r="L20" s="34">
        <f t="shared" si="2"/>
        <v>0</v>
      </c>
      <c r="M20" s="34">
        <f t="shared" si="3"/>
        <v>52500</v>
      </c>
      <c r="N20" s="34">
        <f t="shared" si="4"/>
        <v>1750</v>
      </c>
      <c r="O20" s="35">
        <f>H20*K20*5</f>
        <v>17500</v>
      </c>
      <c r="P20" s="35">
        <f>K20*J20</f>
        <v>71750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s="9" customFormat="1" ht="21" x14ac:dyDescent="0.25">
      <c r="A21" s="10"/>
      <c r="B21" s="11"/>
      <c r="C21" s="12"/>
      <c r="D21" s="13"/>
      <c r="E21" s="14"/>
      <c r="F21" s="14"/>
      <c r="G21" s="14"/>
      <c r="H21" s="14"/>
      <c r="I21" s="15"/>
      <c r="J21" s="15"/>
      <c r="K21" s="16"/>
      <c r="L21" s="17">
        <f>SUM(L20)</f>
        <v>0</v>
      </c>
      <c r="M21" s="17">
        <f t="shared" ref="M21:P21" si="8">SUM(M20)</f>
        <v>52500</v>
      </c>
      <c r="N21" s="17">
        <f t="shared" si="8"/>
        <v>1750</v>
      </c>
      <c r="O21" s="17">
        <f t="shared" si="8"/>
        <v>17500</v>
      </c>
      <c r="P21" s="18">
        <f t="shared" si="8"/>
        <v>71750</v>
      </c>
      <c r="Q21"/>
    </row>
    <row r="22" spans="1:74" s="9" customFormat="1" ht="21" x14ac:dyDescent="0.25">
      <c r="A22" s="10"/>
      <c r="B22" s="11"/>
      <c r="C22" s="12"/>
      <c r="D22" s="13"/>
      <c r="E22" s="14"/>
      <c r="F22" s="14"/>
      <c r="G22" s="14"/>
      <c r="H22" s="14"/>
      <c r="I22" s="15"/>
      <c r="J22" s="15"/>
      <c r="K22" s="16"/>
      <c r="L22" s="17"/>
      <c r="M22" s="17"/>
      <c r="N22" s="17"/>
      <c r="O22" s="17"/>
      <c r="P22" s="18"/>
      <c r="Q22"/>
    </row>
    <row r="23" spans="1:74" s="9" customFormat="1" ht="21" x14ac:dyDescent="0.25">
      <c r="A23" s="10"/>
      <c r="B23" s="11"/>
      <c r="C23" s="12"/>
      <c r="D23" s="13"/>
      <c r="E23" s="14"/>
      <c r="F23" s="14"/>
      <c r="G23" s="14"/>
      <c r="H23" s="14"/>
      <c r="I23" s="15"/>
      <c r="J23" s="15"/>
      <c r="K23" s="16"/>
      <c r="L23" s="17"/>
      <c r="M23" s="17"/>
      <c r="N23" s="17"/>
      <c r="O23" s="17"/>
      <c r="P23" s="18"/>
      <c r="Q23"/>
    </row>
    <row r="24" spans="1:74" s="9" customFormat="1" ht="21" x14ac:dyDescent="0.25">
      <c r="A24" s="10"/>
      <c r="B24" s="11"/>
      <c r="C24" s="12"/>
      <c r="D24" s="13"/>
      <c r="E24" s="14"/>
      <c r="F24" s="14"/>
      <c r="G24" s="14"/>
      <c r="H24" s="14"/>
      <c r="I24" s="15"/>
      <c r="J24" s="15"/>
      <c r="K24" s="16"/>
      <c r="L24" s="17"/>
      <c r="M24" s="17"/>
      <c r="N24" s="17"/>
      <c r="O24" s="17"/>
      <c r="P24" s="18"/>
      <c r="Q24"/>
    </row>
    <row r="25" spans="1:74" x14ac:dyDescent="0.3">
      <c r="L25" s="45"/>
      <c r="M25" s="45"/>
      <c r="N25" s="45"/>
    </row>
    <row r="26" spans="1:74" x14ac:dyDescent="0.3">
      <c r="L26" s="45"/>
      <c r="M26" s="45"/>
      <c r="N26" s="45"/>
      <c r="O26" s="45"/>
    </row>
    <row r="27" spans="1:74" ht="21" x14ac:dyDescent="0.3">
      <c r="L27" s="2" t="s">
        <v>28</v>
      </c>
      <c r="M27" s="3" t="s">
        <v>29</v>
      </c>
      <c r="N27" s="4" t="s">
        <v>30</v>
      </c>
      <c r="O27" s="5" t="s">
        <v>31</v>
      </c>
      <c r="P27" s="48" t="s">
        <v>32</v>
      </c>
    </row>
    <row r="28" spans="1:74" ht="21" x14ac:dyDescent="0.3">
      <c r="J28" s="55" t="s">
        <v>33</v>
      </c>
      <c r="K28" s="56"/>
      <c r="L28" s="49">
        <f>L21+L17+L13+L9</f>
        <v>26000</v>
      </c>
      <c r="M28" s="50">
        <f>M21+M17+M13+M9</f>
        <v>308000</v>
      </c>
      <c r="N28" s="51">
        <f>N21+N17+N13+N9</f>
        <v>139250</v>
      </c>
      <c r="O28" s="52">
        <f>O21+O17+O9+O13</f>
        <v>211250</v>
      </c>
      <c r="P28" s="53">
        <f>P21+P17+P13+P9</f>
        <v>684500</v>
      </c>
      <c r="S28" s="47"/>
    </row>
    <row r="29" spans="1:74" x14ac:dyDescent="0.3">
      <c r="S29" s="54"/>
    </row>
    <row r="30" spans="1:74" x14ac:dyDescent="0.3">
      <c r="S30" s="47"/>
    </row>
    <row r="31" spans="1:74" x14ac:dyDescent="0.3">
      <c r="J31" s="46"/>
      <c r="K31" s="46"/>
      <c r="L31" s="46"/>
      <c r="M31" s="46"/>
      <c r="N31" s="46"/>
      <c r="P31" s="46"/>
      <c r="S31" s="47"/>
    </row>
    <row r="32" spans="1:74" x14ac:dyDescent="0.3">
      <c r="J32" s="46"/>
      <c r="K32" s="46"/>
      <c r="L32" s="46"/>
      <c r="M32" s="46"/>
      <c r="N32" s="46"/>
      <c r="P32" s="46"/>
    </row>
    <row r="33" spans="10:19" x14ac:dyDescent="0.3">
      <c r="J33" s="46"/>
      <c r="K33" s="46"/>
      <c r="L33" s="46"/>
      <c r="M33" s="46"/>
      <c r="N33" s="46"/>
      <c r="P33" s="46"/>
    </row>
    <row r="34" spans="10:19" x14ac:dyDescent="0.3">
      <c r="L34" s="46"/>
      <c r="M34" s="46"/>
      <c r="N34" s="46"/>
      <c r="P34" s="46"/>
      <c r="S34" s="54"/>
    </row>
    <row r="35" spans="10:19" x14ac:dyDescent="0.3">
      <c r="L35" s="46"/>
      <c r="M35" s="46"/>
      <c r="N35" s="46"/>
      <c r="P35" s="46"/>
      <c r="S35" s="47"/>
    </row>
    <row r="36" spans="10:19" x14ac:dyDescent="0.3">
      <c r="S36" s="54"/>
    </row>
  </sheetData>
  <sheetProtection algorithmName="SHA-512" hashValue="M3KfufgxZCDZIIO8b7wZaaY6b3FHsSwfWfgP9dE2A7am938no0a3nyd1r193Xdz5bz3v+fYe7r7t0IxTDsZ57A==" saltValue="YRI7kQS/FfDmJwSqbiDS0Q==" spinCount="100000" sheet="1" objects="1" scenarios="1"/>
  <mergeCells count="3">
    <mergeCell ref="J28:K28"/>
    <mergeCell ref="A1:P1"/>
    <mergeCell ref="A2:P2"/>
  </mergeCells>
  <pageMargins left="0.70866141732283472" right="0.70866141732283472" top="0.74803149606299213" bottom="0.74803149606299213" header="0.31496062992125984" footer="0.31496062992125984"/>
  <pageSetup paperSize="8" scale="47" fitToHeight="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Fabbisogni</vt:lpstr>
      <vt:lpstr>Fabbisogni!Titoli_stampa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Grosso Simone</dc:creator>
  <cp:lastModifiedBy>Grosso Simone</cp:lastModifiedBy>
  <cp:lastPrinted>2019-11-07T12:11:01Z</cp:lastPrinted>
  <dcterms:created xsi:type="dcterms:W3CDTF">2019-11-04T09:13:13Z</dcterms:created>
  <dcterms:modified xsi:type="dcterms:W3CDTF">2019-12-18T08:28:00Z</dcterms:modified>
</cp:coreProperties>
</file>