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.grosso\Desktop\"/>
    </mc:Choice>
  </mc:AlternateContent>
  <xr:revisionPtr revIDLastSave="0" documentId="13_ncr:1_{D4935679-BA1B-4D40-8037-F4383BE1270A}" xr6:coauthVersionLast="45" xr6:coauthVersionMax="45" xr10:uidLastSave="{00000000-0000-0000-0000-000000000000}"/>
  <bookViews>
    <workbookView xWindow="28680" yWindow="1125" windowWidth="29040" windowHeight="15840" xr2:uid="{00000000-000D-0000-FFFF-FFFF00000000}"/>
  </bookViews>
  <sheets>
    <sheet name="Fabbisogni" sheetId="1" r:id="rId1"/>
  </sheets>
  <definedNames>
    <definedName name="_xlnm.Print_Titles" localSheetId="0">Fabbisogni!$4:$4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07" i="1" l="1"/>
  <c r="P1285" i="1" l="1"/>
  <c r="O1285" i="1"/>
  <c r="N1285" i="1"/>
  <c r="M1285" i="1"/>
  <c r="J1285" i="1"/>
  <c r="K1285" i="1" s="1"/>
  <c r="Q1285" i="1" s="1"/>
  <c r="P1284" i="1"/>
  <c r="O1284" i="1"/>
  <c r="N1284" i="1"/>
  <c r="M1284" i="1"/>
  <c r="J1284" i="1"/>
  <c r="K1284" i="1" s="1"/>
  <c r="Q1284" i="1" s="1"/>
  <c r="P1283" i="1"/>
  <c r="O1283" i="1"/>
  <c r="N1283" i="1"/>
  <c r="M1283" i="1"/>
  <c r="J1283" i="1"/>
  <c r="K1283" i="1" s="1"/>
  <c r="Q1283" i="1" s="1"/>
  <c r="P1282" i="1"/>
  <c r="O1282" i="1"/>
  <c r="N1282" i="1"/>
  <c r="M1282" i="1"/>
  <c r="J1282" i="1"/>
  <c r="K1282" i="1" s="1"/>
  <c r="Q1282" i="1" s="1"/>
  <c r="P1281" i="1"/>
  <c r="O1281" i="1"/>
  <c r="N1281" i="1"/>
  <c r="M1281" i="1"/>
  <c r="J1281" i="1"/>
  <c r="K1281" i="1" s="1"/>
  <c r="Q1281" i="1" s="1"/>
  <c r="P1277" i="1"/>
  <c r="P1278" i="1" s="1"/>
  <c r="O1277" i="1"/>
  <c r="O1278" i="1" s="1"/>
  <c r="N1277" i="1"/>
  <c r="N1278" i="1" s="1"/>
  <c r="M1277" i="1"/>
  <c r="M1278" i="1" s="1"/>
  <c r="J1277" i="1"/>
  <c r="K1277" i="1" s="1"/>
  <c r="Q1277" i="1" s="1"/>
  <c r="Q1278" i="1" s="1"/>
  <c r="P1273" i="1"/>
  <c r="P1274" i="1" s="1"/>
  <c r="O1273" i="1"/>
  <c r="O1274" i="1" s="1"/>
  <c r="N1273" i="1"/>
  <c r="N1274" i="1" s="1"/>
  <c r="M1273" i="1"/>
  <c r="M1274" i="1" s="1"/>
  <c r="J1273" i="1"/>
  <c r="K1273" i="1" s="1"/>
  <c r="Q1273" i="1" s="1"/>
  <c r="Q1274" i="1" s="1"/>
  <c r="P1269" i="1"/>
  <c r="P1270" i="1" s="1"/>
  <c r="O1269" i="1"/>
  <c r="O1270" i="1" s="1"/>
  <c r="N1269" i="1"/>
  <c r="N1270" i="1" s="1"/>
  <c r="M1269" i="1"/>
  <c r="M1270" i="1" s="1"/>
  <c r="J1269" i="1"/>
  <c r="K1269" i="1" s="1"/>
  <c r="Q1269" i="1" s="1"/>
  <c r="Q1270" i="1" s="1"/>
  <c r="P1265" i="1"/>
  <c r="P1266" i="1" s="1"/>
  <c r="O1265" i="1"/>
  <c r="O1266" i="1" s="1"/>
  <c r="N1265" i="1"/>
  <c r="N1266" i="1" s="1"/>
  <c r="M1265" i="1"/>
  <c r="M1266" i="1" s="1"/>
  <c r="J1265" i="1"/>
  <c r="K1265" i="1" s="1"/>
  <c r="Q1265" i="1" s="1"/>
  <c r="Q1266" i="1" s="1"/>
  <c r="P1261" i="1"/>
  <c r="P1262" i="1" s="1"/>
  <c r="O1261" i="1"/>
  <c r="O1262" i="1" s="1"/>
  <c r="N1261" i="1"/>
  <c r="N1262" i="1" s="1"/>
  <c r="M1261" i="1"/>
  <c r="M1262" i="1" s="1"/>
  <c r="J1261" i="1"/>
  <c r="K1261" i="1" s="1"/>
  <c r="Q1261" i="1" s="1"/>
  <c r="Q1262" i="1" s="1"/>
  <c r="P1257" i="1"/>
  <c r="P1258" i="1" s="1"/>
  <c r="O1257" i="1"/>
  <c r="O1258" i="1" s="1"/>
  <c r="N1257" i="1"/>
  <c r="N1258" i="1" s="1"/>
  <c r="M1257" i="1"/>
  <c r="M1258" i="1" s="1"/>
  <c r="J1257" i="1"/>
  <c r="K1257" i="1" s="1"/>
  <c r="Q1257" i="1" s="1"/>
  <c r="Q1258" i="1" s="1"/>
  <c r="P1253" i="1"/>
  <c r="P1254" i="1" s="1"/>
  <c r="O1253" i="1"/>
  <c r="O1254" i="1" s="1"/>
  <c r="N1253" i="1"/>
  <c r="N1254" i="1" s="1"/>
  <c r="M1253" i="1"/>
  <c r="M1254" i="1" s="1"/>
  <c r="K1253" i="1"/>
  <c r="Q1253" i="1" s="1"/>
  <c r="Q1254" i="1" s="1"/>
  <c r="J1253" i="1"/>
  <c r="P1249" i="1"/>
  <c r="P1250" i="1" s="1"/>
  <c r="O1249" i="1"/>
  <c r="O1250" i="1" s="1"/>
  <c r="N1249" i="1"/>
  <c r="N1250" i="1" s="1"/>
  <c r="M1249" i="1"/>
  <c r="M1250" i="1" s="1"/>
  <c r="J1249" i="1"/>
  <c r="K1249" i="1" s="1"/>
  <c r="Q1249" i="1" s="1"/>
  <c r="Q1250" i="1" s="1"/>
  <c r="P1245" i="1"/>
  <c r="P1246" i="1" s="1"/>
  <c r="O1245" i="1"/>
  <c r="O1246" i="1" s="1"/>
  <c r="N1245" i="1"/>
  <c r="N1246" i="1" s="1"/>
  <c r="M1245" i="1"/>
  <c r="M1246" i="1" s="1"/>
  <c r="J1245" i="1"/>
  <c r="K1245" i="1" s="1"/>
  <c r="Q1245" i="1" s="1"/>
  <c r="Q1246" i="1" s="1"/>
  <c r="P1241" i="1"/>
  <c r="O1241" i="1"/>
  <c r="N1241" i="1"/>
  <c r="M1241" i="1"/>
  <c r="J1241" i="1"/>
  <c r="K1241" i="1" s="1"/>
  <c r="Q1241" i="1" s="1"/>
  <c r="P1240" i="1"/>
  <c r="O1240" i="1"/>
  <c r="N1240" i="1"/>
  <c r="M1240" i="1"/>
  <c r="J1240" i="1"/>
  <c r="K1240" i="1" s="1"/>
  <c r="Q1240" i="1" s="1"/>
  <c r="P1239" i="1"/>
  <c r="O1239" i="1"/>
  <c r="N1239" i="1"/>
  <c r="M1239" i="1"/>
  <c r="J1239" i="1"/>
  <c r="K1239" i="1" s="1"/>
  <c r="Q1239" i="1" s="1"/>
  <c r="P1238" i="1"/>
  <c r="O1238" i="1"/>
  <c r="N1238" i="1"/>
  <c r="M1238" i="1"/>
  <c r="J1238" i="1"/>
  <c r="K1238" i="1" s="1"/>
  <c r="Q1238" i="1" s="1"/>
  <c r="P1237" i="1"/>
  <c r="O1237" i="1"/>
  <c r="N1237" i="1"/>
  <c r="M1237" i="1"/>
  <c r="J1237" i="1"/>
  <c r="K1237" i="1" s="1"/>
  <c r="Q1237" i="1" s="1"/>
  <c r="P1236" i="1"/>
  <c r="O1236" i="1"/>
  <c r="N1236" i="1"/>
  <c r="M1236" i="1"/>
  <c r="J1236" i="1"/>
  <c r="K1236" i="1" s="1"/>
  <c r="Q1236" i="1" s="1"/>
  <c r="N1232" i="1"/>
  <c r="P1231" i="1"/>
  <c r="P1232" i="1" s="1"/>
  <c r="O1231" i="1"/>
  <c r="O1232" i="1" s="1"/>
  <c r="N1231" i="1"/>
  <c r="M1231" i="1"/>
  <c r="M1232" i="1" s="1"/>
  <c r="J1231" i="1"/>
  <c r="K1231" i="1" s="1"/>
  <c r="Q1231" i="1" s="1"/>
  <c r="Q1232" i="1" s="1"/>
  <c r="N1228" i="1"/>
  <c r="P1227" i="1"/>
  <c r="P1228" i="1" s="1"/>
  <c r="O1227" i="1"/>
  <c r="O1228" i="1" s="1"/>
  <c r="N1227" i="1"/>
  <c r="M1227" i="1"/>
  <c r="M1228" i="1" s="1"/>
  <c r="J1227" i="1"/>
  <c r="K1227" i="1" s="1"/>
  <c r="Q1227" i="1" s="1"/>
  <c r="Q1228" i="1" s="1"/>
  <c r="N1224" i="1"/>
  <c r="P1223" i="1"/>
  <c r="P1224" i="1" s="1"/>
  <c r="O1223" i="1"/>
  <c r="O1224" i="1" s="1"/>
  <c r="N1223" i="1"/>
  <c r="M1223" i="1"/>
  <c r="M1224" i="1" s="1"/>
  <c r="J1223" i="1"/>
  <c r="K1223" i="1" s="1"/>
  <c r="Q1223" i="1" s="1"/>
  <c r="Q1224" i="1" s="1"/>
  <c r="N1220" i="1"/>
  <c r="P1219" i="1"/>
  <c r="P1220" i="1" s="1"/>
  <c r="O1219" i="1"/>
  <c r="O1220" i="1" s="1"/>
  <c r="N1219" i="1"/>
  <c r="M1219" i="1"/>
  <c r="M1220" i="1" s="1"/>
  <c r="J1219" i="1"/>
  <c r="K1219" i="1" s="1"/>
  <c r="Q1219" i="1" s="1"/>
  <c r="Q1220" i="1" s="1"/>
  <c r="N1216" i="1"/>
  <c r="P1215" i="1"/>
  <c r="P1216" i="1" s="1"/>
  <c r="O1215" i="1"/>
  <c r="O1216" i="1" s="1"/>
  <c r="N1215" i="1"/>
  <c r="M1215" i="1"/>
  <c r="M1216" i="1" s="1"/>
  <c r="J1215" i="1"/>
  <c r="K1215" i="1" s="1"/>
  <c r="Q1215" i="1" s="1"/>
  <c r="Q1216" i="1" s="1"/>
  <c r="N1212" i="1"/>
  <c r="P1211" i="1"/>
  <c r="P1212" i="1" s="1"/>
  <c r="O1211" i="1"/>
  <c r="O1212" i="1" s="1"/>
  <c r="N1211" i="1"/>
  <c r="M1211" i="1"/>
  <c r="M1212" i="1" s="1"/>
  <c r="J1211" i="1"/>
  <c r="K1211" i="1" s="1"/>
  <c r="Q1211" i="1" s="1"/>
  <c r="Q1212" i="1" s="1"/>
  <c r="Q1207" i="1"/>
  <c r="P1207" i="1"/>
  <c r="O1207" i="1"/>
  <c r="N1207" i="1"/>
  <c r="M1207" i="1"/>
  <c r="J1207" i="1"/>
  <c r="K1207" i="1" s="1"/>
  <c r="P1206" i="1"/>
  <c r="O1206" i="1"/>
  <c r="N1206" i="1"/>
  <c r="M1206" i="1"/>
  <c r="K1206" i="1"/>
  <c r="Q1206" i="1" s="1"/>
  <c r="J1206" i="1"/>
  <c r="Q1205" i="1"/>
  <c r="P1205" i="1"/>
  <c r="O1205" i="1"/>
  <c r="N1205" i="1"/>
  <c r="M1205" i="1"/>
  <c r="J1205" i="1"/>
  <c r="K1205" i="1" s="1"/>
  <c r="P1204" i="1"/>
  <c r="P1208" i="1" s="1"/>
  <c r="O1204" i="1"/>
  <c r="N1204" i="1"/>
  <c r="N1208" i="1" s="1"/>
  <c r="M1204" i="1"/>
  <c r="K1204" i="1"/>
  <c r="Q1204" i="1" s="1"/>
  <c r="J1204" i="1"/>
  <c r="P1200" i="1"/>
  <c r="O1200" i="1"/>
  <c r="N1200" i="1"/>
  <c r="M1200" i="1"/>
  <c r="J1200" i="1"/>
  <c r="K1200" i="1" s="1"/>
  <c r="Q1200" i="1" s="1"/>
  <c r="P1199" i="1"/>
  <c r="O1199" i="1"/>
  <c r="N1199" i="1"/>
  <c r="M1199" i="1"/>
  <c r="J1199" i="1"/>
  <c r="K1199" i="1" s="1"/>
  <c r="Q1199" i="1" s="1"/>
  <c r="P1198" i="1"/>
  <c r="O1198" i="1"/>
  <c r="N1198" i="1"/>
  <c r="M1198" i="1"/>
  <c r="K1198" i="1"/>
  <c r="Q1198" i="1" s="1"/>
  <c r="J1198" i="1"/>
  <c r="P1197" i="1"/>
  <c r="O1197" i="1"/>
  <c r="N1197" i="1"/>
  <c r="M1197" i="1"/>
  <c r="J1197" i="1"/>
  <c r="K1197" i="1" s="1"/>
  <c r="Q1197" i="1" s="1"/>
  <c r="P1196" i="1"/>
  <c r="O1196" i="1"/>
  <c r="N1196" i="1"/>
  <c r="M1196" i="1"/>
  <c r="J1196" i="1"/>
  <c r="K1196" i="1" s="1"/>
  <c r="Q1196" i="1" s="1"/>
  <c r="P1192" i="1"/>
  <c r="P1193" i="1" s="1"/>
  <c r="O1192" i="1"/>
  <c r="O1193" i="1" s="1"/>
  <c r="N1192" i="1"/>
  <c r="N1193" i="1" s="1"/>
  <c r="M1192" i="1"/>
  <c r="M1193" i="1" s="1"/>
  <c r="J1192" i="1"/>
  <c r="K1192" i="1" s="1"/>
  <c r="Q1192" i="1" s="1"/>
  <c r="Q1193" i="1" s="1"/>
  <c r="P1188" i="1"/>
  <c r="P1189" i="1" s="1"/>
  <c r="O1188" i="1"/>
  <c r="O1189" i="1" s="1"/>
  <c r="N1188" i="1"/>
  <c r="N1189" i="1" s="1"/>
  <c r="M1188" i="1"/>
  <c r="M1189" i="1" s="1"/>
  <c r="J1188" i="1"/>
  <c r="K1188" i="1" s="1"/>
  <c r="Q1188" i="1" s="1"/>
  <c r="Q1189" i="1" s="1"/>
  <c r="P1183" i="1"/>
  <c r="O1183" i="1"/>
  <c r="N1183" i="1"/>
  <c r="M1183" i="1"/>
  <c r="J1183" i="1"/>
  <c r="K1183" i="1" s="1"/>
  <c r="Q1183" i="1" s="1"/>
  <c r="P1182" i="1"/>
  <c r="O1182" i="1"/>
  <c r="N1182" i="1"/>
  <c r="M1182" i="1"/>
  <c r="J1182" i="1"/>
  <c r="K1182" i="1" s="1"/>
  <c r="Q1182" i="1" s="1"/>
  <c r="P1181" i="1"/>
  <c r="O1181" i="1"/>
  <c r="N1181" i="1"/>
  <c r="M1181" i="1"/>
  <c r="J1181" i="1"/>
  <c r="K1181" i="1" s="1"/>
  <c r="Q1181" i="1" s="1"/>
  <c r="P1180" i="1"/>
  <c r="O1180" i="1"/>
  <c r="N1180" i="1"/>
  <c r="M1180" i="1"/>
  <c r="J1180" i="1"/>
  <c r="K1180" i="1" s="1"/>
  <c r="Q1180" i="1" s="1"/>
  <c r="P1179" i="1"/>
  <c r="O1179" i="1"/>
  <c r="N1179" i="1"/>
  <c r="M1179" i="1"/>
  <c r="J1179" i="1"/>
  <c r="K1179" i="1" s="1"/>
  <c r="Q1179" i="1" s="1"/>
  <c r="P1178" i="1"/>
  <c r="O1178" i="1"/>
  <c r="N1178" i="1"/>
  <c r="M1178" i="1"/>
  <c r="J1178" i="1"/>
  <c r="K1178" i="1" s="1"/>
  <c r="Q1178" i="1" s="1"/>
  <c r="P1177" i="1"/>
  <c r="O1177" i="1"/>
  <c r="N1177" i="1"/>
  <c r="M1177" i="1"/>
  <c r="J1177" i="1"/>
  <c r="K1177" i="1" s="1"/>
  <c r="Q1177" i="1" s="1"/>
  <c r="P1176" i="1"/>
  <c r="O1176" i="1"/>
  <c r="N1176" i="1"/>
  <c r="M1176" i="1"/>
  <c r="J1176" i="1"/>
  <c r="K1176" i="1" s="1"/>
  <c r="Q1176" i="1" s="1"/>
  <c r="P1175" i="1"/>
  <c r="O1175" i="1"/>
  <c r="N1175" i="1"/>
  <c r="M1175" i="1"/>
  <c r="J1175" i="1"/>
  <c r="K1175" i="1" s="1"/>
  <c r="Q1175" i="1" s="1"/>
  <c r="P1174" i="1"/>
  <c r="O1174" i="1"/>
  <c r="N1174" i="1"/>
  <c r="M1174" i="1"/>
  <c r="J1174" i="1"/>
  <c r="K1174" i="1" s="1"/>
  <c r="Q1174" i="1" s="1"/>
  <c r="P1173" i="1"/>
  <c r="O1173" i="1"/>
  <c r="N1173" i="1"/>
  <c r="M1173" i="1"/>
  <c r="J1173" i="1"/>
  <c r="K1173" i="1" s="1"/>
  <c r="Q1173" i="1" s="1"/>
  <c r="P1170" i="1"/>
  <c r="O1170" i="1"/>
  <c r="N1170" i="1"/>
  <c r="M1170" i="1"/>
  <c r="J1170" i="1"/>
  <c r="K1170" i="1" s="1"/>
  <c r="Q1170" i="1" s="1"/>
  <c r="P1167" i="1"/>
  <c r="O1167" i="1"/>
  <c r="N1167" i="1"/>
  <c r="M1167" i="1"/>
  <c r="J1167" i="1"/>
  <c r="K1167" i="1" s="1"/>
  <c r="Q1167" i="1" s="1"/>
  <c r="P1166" i="1"/>
  <c r="O1166" i="1"/>
  <c r="N1166" i="1"/>
  <c r="M1166" i="1"/>
  <c r="J1166" i="1"/>
  <c r="K1166" i="1" s="1"/>
  <c r="Q1166" i="1" s="1"/>
  <c r="P1163" i="1"/>
  <c r="O1163" i="1"/>
  <c r="N1163" i="1"/>
  <c r="M1163" i="1"/>
  <c r="J1163" i="1"/>
  <c r="K1163" i="1" s="1"/>
  <c r="Q1163" i="1" s="1"/>
  <c r="P1162" i="1"/>
  <c r="O1162" i="1"/>
  <c r="N1162" i="1"/>
  <c r="M1162" i="1"/>
  <c r="J1162" i="1"/>
  <c r="K1162" i="1" s="1"/>
  <c r="Q1162" i="1" s="1"/>
  <c r="P1161" i="1"/>
  <c r="O1161" i="1"/>
  <c r="N1161" i="1"/>
  <c r="M1161" i="1"/>
  <c r="J1161" i="1"/>
  <c r="K1161" i="1" s="1"/>
  <c r="Q1161" i="1" s="1"/>
  <c r="P1160" i="1"/>
  <c r="O1160" i="1"/>
  <c r="N1160" i="1"/>
  <c r="M1160" i="1"/>
  <c r="J1160" i="1"/>
  <c r="K1160" i="1" s="1"/>
  <c r="Q1160" i="1" s="1"/>
  <c r="P1158" i="1"/>
  <c r="O1158" i="1"/>
  <c r="N1158" i="1"/>
  <c r="M1158" i="1"/>
  <c r="J1158" i="1"/>
  <c r="K1158" i="1" s="1"/>
  <c r="Q1158" i="1" s="1"/>
  <c r="P1157" i="1"/>
  <c r="O1157" i="1"/>
  <c r="N1157" i="1"/>
  <c r="M1157" i="1"/>
  <c r="J1157" i="1"/>
  <c r="K1157" i="1" s="1"/>
  <c r="Q1157" i="1" s="1"/>
  <c r="P1156" i="1"/>
  <c r="O1156" i="1"/>
  <c r="N1156" i="1"/>
  <c r="M1156" i="1"/>
  <c r="J1156" i="1"/>
  <c r="K1156" i="1" s="1"/>
  <c r="Q1156" i="1" s="1"/>
  <c r="P1155" i="1"/>
  <c r="O1155" i="1"/>
  <c r="N1155" i="1"/>
  <c r="M1155" i="1"/>
  <c r="J1155" i="1"/>
  <c r="K1155" i="1" s="1"/>
  <c r="Q1155" i="1" s="1"/>
  <c r="P1154" i="1"/>
  <c r="O1154" i="1"/>
  <c r="N1154" i="1"/>
  <c r="M1154" i="1"/>
  <c r="J1154" i="1"/>
  <c r="K1154" i="1" s="1"/>
  <c r="Q1154" i="1" s="1"/>
  <c r="P1153" i="1"/>
  <c r="O1153" i="1"/>
  <c r="N1153" i="1"/>
  <c r="M1153" i="1"/>
  <c r="J1153" i="1"/>
  <c r="K1153" i="1" s="1"/>
  <c r="Q1153" i="1" s="1"/>
  <c r="P1149" i="1"/>
  <c r="P1150" i="1" s="1"/>
  <c r="O1149" i="1"/>
  <c r="O1150" i="1" s="1"/>
  <c r="N1149" i="1"/>
  <c r="N1150" i="1" s="1"/>
  <c r="M1149" i="1"/>
  <c r="M1150" i="1" s="1"/>
  <c r="K1149" i="1"/>
  <c r="Q1149" i="1" s="1"/>
  <c r="Q1150" i="1" s="1"/>
  <c r="J1149" i="1"/>
  <c r="P1145" i="1"/>
  <c r="P1146" i="1" s="1"/>
  <c r="O1145" i="1"/>
  <c r="O1146" i="1" s="1"/>
  <c r="N1145" i="1"/>
  <c r="N1146" i="1" s="1"/>
  <c r="M1145" i="1"/>
  <c r="M1146" i="1" s="1"/>
  <c r="J1145" i="1"/>
  <c r="K1145" i="1" s="1"/>
  <c r="Q1145" i="1" s="1"/>
  <c r="Q1146" i="1" s="1"/>
  <c r="P1141" i="1"/>
  <c r="P1142" i="1" s="1"/>
  <c r="O1141" i="1"/>
  <c r="O1142" i="1" s="1"/>
  <c r="N1141" i="1"/>
  <c r="N1142" i="1" s="1"/>
  <c r="M1141" i="1"/>
  <c r="M1142" i="1" s="1"/>
  <c r="J1141" i="1"/>
  <c r="K1141" i="1" s="1"/>
  <c r="Q1141" i="1" s="1"/>
  <c r="Q1142" i="1" s="1"/>
  <c r="P1137" i="1"/>
  <c r="O1137" i="1"/>
  <c r="N1137" i="1"/>
  <c r="M1137" i="1"/>
  <c r="J1137" i="1"/>
  <c r="K1137" i="1" s="1"/>
  <c r="Q1137" i="1" s="1"/>
  <c r="P1136" i="1"/>
  <c r="O1136" i="1"/>
  <c r="N1136" i="1"/>
  <c r="M1136" i="1"/>
  <c r="J1136" i="1"/>
  <c r="K1136" i="1" s="1"/>
  <c r="Q1136" i="1" s="1"/>
  <c r="P1135" i="1"/>
  <c r="O1135" i="1"/>
  <c r="N1135" i="1"/>
  <c r="M1135" i="1"/>
  <c r="J1135" i="1"/>
  <c r="K1135" i="1" s="1"/>
  <c r="Q1135" i="1" s="1"/>
  <c r="P1134" i="1"/>
  <c r="O1134" i="1"/>
  <c r="N1134" i="1"/>
  <c r="M1134" i="1"/>
  <c r="J1134" i="1"/>
  <c r="K1134" i="1" s="1"/>
  <c r="Q1134" i="1" s="1"/>
  <c r="P1133" i="1"/>
  <c r="O1133" i="1"/>
  <c r="N1133" i="1"/>
  <c r="M1133" i="1"/>
  <c r="J1133" i="1"/>
  <c r="K1133" i="1" s="1"/>
  <c r="Q1133" i="1" s="1"/>
  <c r="P1132" i="1"/>
  <c r="O1132" i="1"/>
  <c r="N1132" i="1"/>
  <c r="M1132" i="1"/>
  <c r="J1132" i="1"/>
  <c r="K1132" i="1" s="1"/>
  <c r="Q1132" i="1" s="1"/>
  <c r="P1131" i="1"/>
  <c r="O1131" i="1"/>
  <c r="N1131" i="1"/>
  <c r="M1131" i="1"/>
  <c r="J1131" i="1"/>
  <c r="K1131" i="1" s="1"/>
  <c r="Q1131" i="1" s="1"/>
  <c r="P1130" i="1"/>
  <c r="O1130" i="1"/>
  <c r="N1130" i="1"/>
  <c r="M1130" i="1"/>
  <c r="J1130" i="1"/>
  <c r="K1130" i="1" s="1"/>
  <c r="Q1130" i="1" s="1"/>
  <c r="P1129" i="1"/>
  <c r="O1129" i="1"/>
  <c r="N1129" i="1"/>
  <c r="M1129" i="1"/>
  <c r="J1129" i="1"/>
  <c r="K1129" i="1" s="1"/>
  <c r="Q1129" i="1" s="1"/>
  <c r="P1127" i="1"/>
  <c r="O1127" i="1"/>
  <c r="N1127" i="1"/>
  <c r="M1127" i="1"/>
  <c r="J1127" i="1"/>
  <c r="K1127" i="1" s="1"/>
  <c r="Q1127" i="1" s="1"/>
  <c r="P1123" i="1"/>
  <c r="P1124" i="1" s="1"/>
  <c r="O1123" i="1"/>
  <c r="O1124" i="1" s="1"/>
  <c r="N1123" i="1"/>
  <c r="N1124" i="1" s="1"/>
  <c r="M1123" i="1"/>
  <c r="M1124" i="1" s="1"/>
  <c r="J1123" i="1"/>
  <c r="K1123" i="1" s="1"/>
  <c r="Q1123" i="1" s="1"/>
  <c r="Q1124" i="1" s="1"/>
  <c r="P1119" i="1"/>
  <c r="P1120" i="1" s="1"/>
  <c r="O1119" i="1"/>
  <c r="O1120" i="1" s="1"/>
  <c r="N1119" i="1"/>
  <c r="N1120" i="1" s="1"/>
  <c r="M1119" i="1"/>
  <c r="M1120" i="1" s="1"/>
  <c r="J1119" i="1"/>
  <c r="K1119" i="1" s="1"/>
  <c r="Q1119" i="1" s="1"/>
  <c r="Q1120" i="1" s="1"/>
  <c r="P1115" i="1"/>
  <c r="O1115" i="1"/>
  <c r="N1115" i="1"/>
  <c r="M1115" i="1"/>
  <c r="J1115" i="1"/>
  <c r="K1115" i="1" s="1"/>
  <c r="Q1115" i="1" s="1"/>
  <c r="P1114" i="1"/>
  <c r="O1114" i="1"/>
  <c r="N1114" i="1"/>
  <c r="M1114" i="1"/>
  <c r="J1114" i="1"/>
  <c r="K1114" i="1" s="1"/>
  <c r="Q1114" i="1" s="1"/>
  <c r="P1113" i="1"/>
  <c r="O1113" i="1"/>
  <c r="N1113" i="1"/>
  <c r="M1113" i="1"/>
  <c r="J1113" i="1"/>
  <c r="K1113" i="1" s="1"/>
  <c r="Q1113" i="1" s="1"/>
  <c r="P1112" i="1"/>
  <c r="O1112" i="1"/>
  <c r="N1112" i="1"/>
  <c r="M1112" i="1"/>
  <c r="J1112" i="1"/>
  <c r="K1112" i="1" s="1"/>
  <c r="Q1112" i="1" s="1"/>
  <c r="P1108" i="1"/>
  <c r="O1108" i="1"/>
  <c r="N1108" i="1"/>
  <c r="M1108" i="1"/>
  <c r="J1108" i="1"/>
  <c r="K1108" i="1" s="1"/>
  <c r="Q1108" i="1" s="1"/>
  <c r="P1105" i="1"/>
  <c r="O1105" i="1"/>
  <c r="N1105" i="1"/>
  <c r="M1105" i="1"/>
  <c r="J1105" i="1"/>
  <c r="K1105" i="1" s="1"/>
  <c r="Q1105" i="1" s="1"/>
  <c r="N1102" i="1"/>
  <c r="P1101" i="1"/>
  <c r="P1102" i="1" s="1"/>
  <c r="O1101" i="1"/>
  <c r="O1102" i="1" s="1"/>
  <c r="N1101" i="1"/>
  <c r="M1101" i="1"/>
  <c r="M1102" i="1" s="1"/>
  <c r="J1101" i="1"/>
  <c r="K1101" i="1" s="1"/>
  <c r="Q1101" i="1" s="1"/>
  <c r="Q1102" i="1" s="1"/>
  <c r="P1097" i="1"/>
  <c r="O1097" i="1"/>
  <c r="N1097" i="1"/>
  <c r="M1097" i="1"/>
  <c r="J1097" i="1"/>
  <c r="K1097" i="1" s="1"/>
  <c r="Q1097" i="1" s="1"/>
  <c r="P1096" i="1"/>
  <c r="O1096" i="1"/>
  <c r="N1096" i="1"/>
  <c r="M1096" i="1"/>
  <c r="J1096" i="1"/>
  <c r="K1096" i="1" s="1"/>
  <c r="Q1096" i="1" s="1"/>
  <c r="P1095" i="1"/>
  <c r="O1095" i="1"/>
  <c r="N1095" i="1"/>
  <c r="M1095" i="1"/>
  <c r="J1095" i="1"/>
  <c r="K1095" i="1" s="1"/>
  <c r="Q1095" i="1" s="1"/>
  <c r="P1094" i="1"/>
  <c r="O1094" i="1"/>
  <c r="N1094" i="1"/>
  <c r="M1094" i="1"/>
  <c r="J1094" i="1"/>
  <c r="K1094" i="1" s="1"/>
  <c r="Q1094" i="1" s="1"/>
  <c r="P1093" i="1"/>
  <c r="O1093" i="1"/>
  <c r="N1093" i="1"/>
  <c r="M1093" i="1"/>
  <c r="J1093" i="1"/>
  <c r="K1093" i="1" s="1"/>
  <c r="Q1093" i="1" s="1"/>
  <c r="P1092" i="1"/>
  <c r="O1092" i="1"/>
  <c r="N1092" i="1"/>
  <c r="M1092" i="1"/>
  <c r="J1092" i="1"/>
  <c r="K1092" i="1" s="1"/>
  <c r="Q1092" i="1" s="1"/>
  <c r="P1087" i="1"/>
  <c r="P1088" i="1" s="1"/>
  <c r="O1087" i="1"/>
  <c r="O1088" i="1" s="1"/>
  <c r="N1087" i="1"/>
  <c r="N1088" i="1" s="1"/>
  <c r="M1087" i="1"/>
  <c r="M1088" i="1" s="1"/>
  <c r="J1087" i="1"/>
  <c r="K1087" i="1" s="1"/>
  <c r="Q1087" i="1" s="1"/>
  <c r="Q1088" i="1" s="1"/>
  <c r="P1083" i="1"/>
  <c r="P1084" i="1" s="1"/>
  <c r="O1083" i="1"/>
  <c r="O1084" i="1" s="1"/>
  <c r="N1083" i="1"/>
  <c r="N1084" i="1" s="1"/>
  <c r="M1083" i="1"/>
  <c r="M1084" i="1" s="1"/>
  <c r="J1083" i="1"/>
  <c r="K1083" i="1" s="1"/>
  <c r="Q1083" i="1" s="1"/>
  <c r="Q1084" i="1" s="1"/>
  <c r="P1079" i="1"/>
  <c r="O1079" i="1"/>
  <c r="N1079" i="1"/>
  <c r="M1079" i="1"/>
  <c r="J1079" i="1"/>
  <c r="K1079" i="1" s="1"/>
  <c r="Q1079" i="1" s="1"/>
  <c r="P1078" i="1"/>
  <c r="O1078" i="1"/>
  <c r="N1078" i="1"/>
  <c r="M1078" i="1"/>
  <c r="J1078" i="1"/>
  <c r="K1078" i="1" s="1"/>
  <c r="Q1078" i="1" s="1"/>
  <c r="P1074" i="1"/>
  <c r="P1075" i="1" s="1"/>
  <c r="O1074" i="1"/>
  <c r="O1075" i="1" s="1"/>
  <c r="N1074" i="1"/>
  <c r="N1075" i="1" s="1"/>
  <c r="M1074" i="1"/>
  <c r="M1075" i="1" s="1"/>
  <c r="J1074" i="1"/>
  <c r="K1074" i="1" s="1"/>
  <c r="Q1074" i="1" s="1"/>
  <c r="Q1075" i="1" s="1"/>
  <c r="P1070" i="1"/>
  <c r="P1071" i="1" s="1"/>
  <c r="O1070" i="1"/>
  <c r="O1071" i="1" s="1"/>
  <c r="N1070" i="1"/>
  <c r="N1071" i="1" s="1"/>
  <c r="M1070" i="1"/>
  <c r="M1071" i="1" s="1"/>
  <c r="J1070" i="1"/>
  <c r="K1070" i="1" s="1"/>
  <c r="Q1070" i="1" s="1"/>
  <c r="Q1071" i="1" s="1"/>
  <c r="P1066" i="1"/>
  <c r="O1066" i="1"/>
  <c r="N1066" i="1"/>
  <c r="M1066" i="1"/>
  <c r="J1066" i="1"/>
  <c r="K1066" i="1" s="1"/>
  <c r="Q1066" i="1" s="1"/>
  <c r="P1065" i="1"/>
  <c r="O1065" i="1"/>
  <c r="N1065" i="1"/>
  <c r="M1065" i="1"/>
  <c r="J1065" i="1"/>
  <c r="K1065" i="1" s="1"/>
  <c r="Q1065" i="1" s="1"/>
  <c r="P1061" i="1"/>
  <c r="O1061" i="1"/>
  <c r="N1061" i="1"/>
  <c r="M1061" i="1"/>
  <c r="J1061" i="1"/>
  <c r="K1061" i="1" s="1"/>
  <c r="Q1061" i="1" s="1"/>
  <c r="P1060" i="1"/>
  <c r="O1060" i="1"/>
  <c r="N1060" i="1"/>
  <c r="M1060" i="1"/>
  <c r="J1060" i="1"/>
  <c r="K1060" i="1" s="1"/>
  <c r="Q1060" i="1" s="1"/>
  <c r="P1059" i="1"/>
  <c r="O1059" i="1"/>
  <c r="N1059" i="1"/>
  <c r="M1059" i="1"/>
  <c r="J1059" i="1"/>
  <c r="K1059" i="1" s="1"/>
  <c r="Q1059" i="1" s="1"/>
  <c r="P1058" i="1"/>
  <c r="O1058" i="1"/>
  <c r="N1058" i="1"/>
  <c r="M1058" i="1"/>
  <c r="J1058" i="1"/>
  <c r="K1058" i="1" s="1"/>
  <c r="Q1058" i="1" s="1"/>
  <c r="P1057" i="1"/>
  <c r="O1057" i="1"/>
  <c r="N1057" i="1"/>
  <c r="M1057" i="1"/>
  <c r="J1057" i="1"/>
  <c r="K1057" i="1" s="1"/>
  <c r="Q1057" i="1" s="1"/>
  <c r="P1056" i="1"/>
  <c r="O1056" i="1"/>
  <c r="N1056" i="1"/>
  <c r="M1056" i="1"/>
  <c r="J1056" i="1"/>
  <c r="K1056" i="1" s="1"/>
  <c r="Q1056" i="1" s="1"/>
  <c r="P1051" i="1"/>
  <c r="O1051" i="1"/>
  <c r="N1051" i="1"/>
  <c r="M1051" i="1"/>
  <c r="J1051" i="1"/>
  <c r="K1051" i="1" s="1"/>
  <c r="Q1051" i="1" s="1"/>
  <c r="P1050" i="1"/>
  <c r="O1050" i="1"/>
  <c r="N1050" i="1"/>
  <c r="M1050" i="1"/>
  <c r="J1050" i="1"/>
  <c r="K1050" i="1" s="1"/>
  <c r="Q1050" i="1" s="1"/>
  <c r="P1049" i="1"/>
  <c r="O1049" i="1"/>
  <c r="N1049" i="1"/>
  <c r="M1049" i="1"/>
  <c r="J1049" i="1"/>
  <c r="K1049" i="1" s="1"/>
  <c r="Q1049" i="1" s="1"/>
  <c r="P1048" i="1"/>
  <c r="O1048" i="1"/>
  <c r="N1048" i="1"/>
  <c r="M1048" i="1"/>
  <c r="J1048" i="1"/>
  <c r="K1048" i="1" s="1"/>
  <c r="Q1048" i="1" s="1"/>
  <c r="P1047" i="1"/>
  <c r="O1047" i="1"/>
  <c r="N1047" i="1"/>
  <c r="M1047" i="1"/>
  <c r="J1047" i="1"/>
  <c r="K1047" i="1" s="1"/>
  <c r="Q1047" i="1" s="1"/>
  <c r="P1046" i="1"/>
  <c r="O1046" i="1"/>
  <c r="N1046" i="1"/>
  <c r="M1046" i="1"/>
  <c r="J1046" i="1"/>
  <c r="K1046" i="1" s="1"/>
  <c r="Q1046" i="1" s="1"/>
  <c r="P1045" i="1"/>
  <c r="O1045" i="1"/>
  <c r="N1045" i="1"/>
  <c r="M1045" i="1"/>
  <c r="J1045" i="1"/>
  <c r="K1045" i="1" s="1"/>
  <c r="Q1045" i="1" s="1"/>
  <c r="P1041" i="1"/>
  <c r="P1042" i="1" s="1"/>
  <c r="O1041" i="1"/>
  <c r="O1042" i="1" s="1"/>
  <c r="N1041" i="1"/>
  <c r="N1042" i="1" s="1"/>
  <c r="M1041" i="1"/>
  <c r="M1042" i="1" s="1"/>
  <c r="J1041" i="1"/>
  <c r="K1041" i="1" s="1"/>
  <c r="Q1041" i="1" s="1"/>
  <c r="Q1042" i="1" s="1"/>
  <c r="P1037" i="1"/>
  <c r="O1037" i="1"/>
  <c r="N1037" i="1"/>
  <c r="M1037" i="1"/>
  <c r="J1037" i="1"/>
  <c r="K1037" i="1" s="1"/>
  <c r="Q1037" i="1" s="1"/>
  <c r="P1036" i="1"/>
  <c r="O1036" i="1"/>
  <c r="N1036" i="1"/>
  <c r="M1036" i="1"/>
  <c r="J1036" i="1"/>
  <c r="K1036" i="1" s="1"/>
  <c r="Q1036" i="1" s="1"/>
  <c r="P1035" i="1"/>
  <c r="O1035" i="1"/>
  <c r="N1035" i="1"/>
  <c r="M1035" i="1"/>
  <c r="J1035" i="1"/>
  <c r="K1035" i="1" s="1"/>
  <c r="Q1035" i="1" s="1"/>
  <c r="P1034" i="1"/>
  <c r="O1034" i="1"/>
  <c r="N1034" i="1"/>
  <c r="M1034" i="1"/>
  <c r="J1034" i="1"/>
  <c r="K1034" i="1" s="1"/>
  <c r="Q1034" i="1" s="1"/>
  <c r="P1030" i="1"/>
  <c r="P1031" i="1" s="1"/>
  <c r="O1030" i="1"/>
  <c r="O1031" i="1" s="1"/>
  <c r="N1030" i="1"/>
  <c r="N1031" i="1" s="1"/>
  <c r="M1030" i="1"/>
  <c r="M1031" i="1" s="1"/>
  <c r="J1030" i="1"/>
  <c r="K1030" i="1" s="1"/>
  <c r="Q1030" i="1" s="1"/>
  <c r="Q1031" i="1" s="1"/>
  <c r="P1026" i="1"/>
  <c r="O1026" i="1"/>
  <c r="N1026" i="1"/>
  <c r="M1026" i="1"/>
  <c r="J1026" i="1"/>
  <c r="K1026" i="1" s="1"/>
  <c r="Q1026" i="1" s="1"/>
  <c r="P1025" i="1"/>
  <c r="O1025" i="1"/>
  <c r="N1025" i="1"/>
  <c r="M1025" i="1"/>
  <c r="J1025" i="1"/>
  <c r="K1025" i="1" s="1"/>
  <c r="Q1025" i="1" s="1"/>
  <c r="P1024" i="1"/>
  <c r="O1024" i="1"/>
  <c r="N1024" i="1"/>
  <c r="M1024" i="1"/>
  <c r="J1024" i="1"/>
  <c r="K1024" i="1" s="1"/>
  <c r="Q1024" i="1" s="1"/>
  <c r="P1023" i="1"/>
  <c r="O1023" i="1"/>
  <c r="N1023" i="1"/>
  <c r="M1023" i="1"/>
  <c r="J1023" i="1"/>
  <c r="K1023" i="1" s="1"/>
  <c r="Q1023" i="1" s="1"/>
  <c r="P1022" i="1"/>
  <c r="O1022" i="1"/>
  <c r="N1022" i="1"/>
  <c r="M1022" i="1"/>
  <c r="J1022" i="1"/>
  <c r="K1022" i="1" s="1"/>
  <c r="Q1022" i="1" s="1"/>
  <c r="P1021" i="1"/>
  <c r="O1021" i="1"/>
  <c r="N1021" i="1"/>
  <c r="M1021" i="1"/>
  <c r="J1021" i="1"/>
  <c r="K1021" i="1" s="1"/>
  <c r="Q1021" i="1" s="1"/>
  <c r="P1020" i="1"/>
  <c r="O1020" i="1"/>
  <c r="N1020" i="1"/>
  <c r="M1020" i="1"/>
  <c r="J1020" i="1"/>
  <c r="K1020" i="1" s="1"/>
  <c r="Q1020" i="1" s="1"/>
  <c r="P1019" i="1"/>
  <c r="O1019" i="1"/>
  <c r="N1019" i="1"/>
  <c r="M1019" i="1"/>
  <c r="J1019" i="1"/>
  <c r="K1019" i="1" s="1"/>
  <c r="Q1019" i="1" s="1"/>
  <c r="P1018" i="1"/>
  <c r="O1018" i="1"/>
  <c r="N1018" i="1"/>
  <c r="M1018" i="1"/>
  <c r="J1018" i="1"/>
  <c r="K1018" i="1" s="1"/>
  <c r="Q1018" i="1" s="1"/>
  <c r="P1017" i="1"/>
  <c r="O1017" i="1"/>
  <c r="N1017" i="1"/>
  <c r="M1017" i="1"/>
  <c r="J1017" i="1"/>
  <c r="K1017" i="1" s="1"/>
  <c r="Q1017" i="1" s="1"/>
  <c r="P1016" i="1"/>
  <c r="O1016" i="1"/>
  <c r="N1016" i="1"/>
  <c r="M1016" i="1"/>
  <c r="J1016" i="1"/>
  <c r="K1016" i="1" s="1"/>
  <c r="Q1016" i="1" s="1"/>
  <c r="P1015" i="1"/>
  <c r="O1015" i="1"/>
  <c r="N1015" i="1"/>
  <c r="M1015" i="1"/>
  <c r="J1015" i="1"/>
  <c r="K1015" i="1" s="1"/>
  <c r="Q1015" i="1" s="1"/>
  <c r="P1014" i="1"/>
  <c r="O1014" i="1"/>
  <c r="N1014" i="1"/>
  <c r="M1014" i="1"/>
  <c r="J1014" i="1"/>
  <c r="K1014" i="1" s="1"/>
  <c r="Q1014" i="1" s="1"/>
  <c r="P1013" i="1"/>
  <c r="O1013" i="1"/>
  <c r="N1013" i="1"/>
  <c r="M1013" i="1"/>
  <c r="J1013" i="1"/>
  <c r="K1013" i="1" s="1"/>
  <c r="Q1013" i="1" s="1"/>
  <c r="P1012" i="1"/>
  <c r="O1012" i="1"/>
  <c r="N1012" i="1"/>
  <c r="M1012" i="1"/>
  <c r="J1012" i="1"/>
  <c r="K1012" i="1" s="1"/>
  <c r="Q1012" i="1" s="1"/>
  <c r="P1011" i="1"/>
  <c r="O1011" i="1"/>
  <c r="N1011" i="1"/>
  <c r="M1011" i="1"/>
  <c r="J1011" i="1"/>
  <c r="K1011" i="1" s="1"/>
  <c r="Q1011" i="1" s="1"/>
  <c r="P1010" i="1"/>
  <c r="O1010" i="1"/>
  <c r="N1010" i="1"/>
  <c r="M1010" i="1"/>
  <c r="J1010" i="1"/>
  <c r="K1010" i="1" s="1"/>
  <c r="Q1010" i="1" s="1"/>
  <c r="P1009" i="1"/>
  <c r="O1009" i="1"/>
  <c r="N1009" i="1"/>
  <c r="M1009" i="1"/>
  <c r="J1009" i="1"/>
  <c r="K1009" i="1" s="1"/>
  <c r="Q1009" i="1" s="1"/>
  <c r="P1008" i="1"/>
  <c r="O1008" i="1"/>
  <c r="N1008" i="1"/>
  <c r="M1008" i="1"/>
  <c r="J1008" i="1"/>
  <c r="K1008" i="1" s="1"/>
  <c r="Q1008" i="1" s="1"/>
  <c r="P1004" i="1"/>
  <c r="O1004" i="1"/>
  <c r="N1004" i="1"/>
  <c r="M1004" i="1"/>
  <c r="J1004" i="1"/>
  <c r="K1004" i="1" s="1"/>
  <c r="Q1004" i="1" s="1"/>
  <c r="O1003" i="1"/>
  <c r="N1003" i="1"/>
  <c r="M1003" i="1"/>
  <c r="J1003" i="1"/>
  <c r="K1003" i="1" s="1"/>
  <c r="Q1003" i="1" s="1"/>
  <c r="P1002" i="1"/>
  <c r="O1002" i="1"/>
  <c r="N1002" i="1"/>
  <c r="M1002" i="1"/>
  <c r="J1002" i="1"/>
  <c r="K1002" i="1" s="1"/>
  <c r="Q1002" i="1" s="1"/>
  <c r="P1001" i="1"/>
  <c r="O1001" i="1"/>
  <c r="N1001" i="1"/>
  <c r="M1001" i="1"/>
  <c r="J1001" i="1"/>
  <c r="K1001" i="1" s="1"/>
  <c r="Q1001" i="1" s="1"/>
  <c r="P997" i="1"/>
  <c r="O997" i="1"/>
  <c r="N997" i="1"/>
  <c r="M997" i="1"/>
  <c r="J997" i="1"/>
  <c r="K997" i="1" s="1"/>
  <c r="Q997" i="1" s="1"/>
  <c r="P996" i="1"/>
  <c r="O996" i="1"/>
  <c r="N996" i="1"/>
  <c r="M996" i="1"/>
  <c r="J996" i="1"/>
  <c r="K996" i="1" s="1"/>
  <c r="Q996" i="1" s="1"/>
  <c r="Q998" i="1" s="1"/>
  <c r="P992" i="1"/>
  <c r="P993" i="1" s="1"/>
  <c r="O992" i="1"/>
  <c r="O993" i="1" s="1"/>
  <c r="N992" i="1"/>
  <c r="N993" i="1" s="1"/>
  <c r="M992" i="1"/>
  <c r="M993" i="1" s="1"/>
  <c r="J992" i="1"/>
  <c r="K992" i="1" s="1"/>
  <c r="Q992" i="1" s="1"/>
  <c r="Q993" i="1" s="1"/>
  <c r="P988" i="1"/>
  <c r="O988" i="1"/>
  <c r="N988" i="1"/>
  <c r="M988" i="1"/>
  <c r="J988" i="1"/>
  <c r="K988" i="1" s="1"/>
  <c r="Q988" i="1" s="1"/>
  <c r="P987" i="1"/>
  <c r="O987" i="1"/>
  <c r="N987" i="1"/>
  <c r="M987" i="1"/>
  <c r="J987" i="1"/>
  <c r="K987" i="1" s="1"/>
  <c r="Q987" i="1" s="1"/>
  <c r="P986" i="1"/>
  <c r="O986" i="1"/>
  <c r="N986" i="1"/>
  <c r="M986" i="1"/>
  <c r="J986" i="1"/>
  <c r="K986" i="1" s="1"/>
  <c r="Q986" i="1" s="1"/>
  <c r="P985" i="1"/>
  <c r="O985" i="1"/>
  <c r="N985" i="1"/>
  <c r="M985" i="1"/>
  <c r="J985" i="1"/>
  <c r="K985" i="1" s="1"/>
  <c r="Q985" i="1" s="1"/>
  <c r="P980" i="1"/>
  <c r="O980" i="1"/>
  <c r="N980" i="1"/>
  <c r="M980" i="1"/>
  <c r="J980" i="1"/>
  <c r="K980" i="1" s="1"/>
  <c r="Q980" i="1" s="1"/>
  <c r="P979" i="1"/>
  <c r="O979" i="1"/>
  <c r="N979" i="1"/>
  <c r="M979" i="1"/>
  <c r="J979" i="1"/>
  <c r="K979" i="1" s="1"/>
  <c r="Q979" i="1" s="1"/>
  <c r="P978" i="1"/>
  <c r="O978" i="1"/>
  <c r="N978" i="1"/>
  <c r="M978" i="1"/>
  <c r="J978" i="1"/>
  <c r="K978" i="1" s="1"/>
  <c r="Q978" i="1" s="1"/>
  <c r="P977" i="1"/>
  <c r="O977" i="1"/>
  <c r="N977" i="1"/>
  <c r="M977" i="1"/>
  <c r="J977" i="1"/>
  <c r="K977" i="1" s="1"/>
  <c r="Q977" i="1" s="1"/>
  <c r="P972" i="1"/>
  <c r="P973" i="1" s="1"/>
  <c r="O972" i="1"/>
  <c r="O973" i="1" s="1"/>
  <c r="N972" i="1"/>
  <c r="N973" i="1" s="1"/>
  <c r="M972" i="1"/>
  <c r="M973" i="1" s="1"/>
  <c r="J972" i="1"/>
  <c r="K972" i="1" s="1"/>
  <c r="Q972" i="1" s="1"/>
  <c r="Q973" i="1" s="1"/>
  <c r="P968" i="1"/>
  <c r="O968" i="1"/>
  <c r="N968" i="1"/>
  <c r="M968" i="1"/>
  <c r="J968" i="1"/>
  <c r="K968" i="1" s="1"/>
  <c r="Q968" i="1" s="1"/>
  <c r="P967" i="1"/>
  <c r="O967" i="1"/>
  <c r="N967" i="1"/>
  <c r="M967" i="1"/>
  <c r="J967" i="1"/>
  <c r="K967" i="1" s="1"/>
  <c r="Q967" i="1" s="1"/>
  <c r="P966" i="1"/>
  <c r="O966" i="1"/>
  <c r="N966" i="1"/>
  <c r="M966" i="1"/>
  <c r="J966" i="1"/>
  <c r="K966" i="1" s="1"/>
  <c r="Q966" i="1" s="1"/>
  <c r="P962" i="1"/>
  <c r="O962" i="1"/>
  <c r="N962" i="1"/>
  <c r="M962" i="1"/>
  <c r="J962" i="1"/>
  <c r="K962" i="1" s="1"/>
  <c r="Q962" i="1" s="1"/>
  <c r="P961" i="1"/>
  <c r="O961" i="1"/>
  <c r="N961" i="1"/>
  <c r="M961" i="1"/>
  <c r="J961" i="1"/>
  <c r="K961" i="1" s="1"/>
  <c r="Q961" i="1" s="1"/>
  <c r="P957" i="1"/>
  <c r="O957" i="1"/>
  <c r="N957" i="1"/>
  <c r="M957" i="1"/>
  <c r="J957" i="1"/>
  <c r="K957" i="1" s="1"/>
  <c r="Q957" i="1" s="1"/>
  <c r="P956" i="1"/>
  <c r="O956" i="1"/>
  <c r="N956" i="1"/>
  <c r="M956" i="1"/>
  <c r="J956" i="1"/>
  <c r="K956" i="1" s="1"/>
  <c r="Q956" i="1" s="1"/>
  <c r="P952" i="1"/>
  <c r="P953" i="1" s="1"/>
  <c r="O952" i="1"/>
  <c r="O953" i="1" s="1"/>
  <c r="N952" i="1"/>
  <c r="N953" i="1" s="1"/>
  <c r="M952" i="1"/>
  <c r="M953" i="1" s="1"/>
  <c r="J952" i="1"/>
  <c r="K952" i="1" s="1"/>
  <c r="Q952" i="1" s="1"/>
  <c r="Q953" i="1" s="1"/>
  <c r="P948" i="1"/>
  <c r="O948" i="1"/>
  <c r="N948" i="1"/>
  <c r="M948" i="1"/>
  <c r="J948" i="1"/>
  <c r="K948" i="1" s="1"/>
  <c r="Q948" i="1" s="1"/>
  <c r="P947" i="1"/>
  <c r="O947" i="1"/>
  <c r="N947" i="1"/>
  <c r="M947" i="1"/>
  <c r="J947" i="1"/>
  <c r="K947" i="1" s="1"/>
  <c r="Q947" i="1" s="1"/>
  <c r="P946" i="1"/>
  <c r="O946" i="1"/>
  <c r="N946" i="1"/>
  <c r="M946" i="1"/>
  <c r="J946" i="1"/>
  <c r="K946" i="1" s="1"/>
  <c r="Q946" i="1" s="1"/>
  <c r="P945" i="1"/>
  <c r="O945" i="1"/>
  <c r="N945" i="1"/>
  <c r="M945" i="1"/>
  <c r="J945" i="1"/>
  <c r="K945" i="1" s="1"/>
  <c r="Q945" i="1" s="1"/>
  <c r="P944" i="1"/>
  <c r="O944" i="1"/>
  <c r="N944" i="1"/>
  <c r="M944" i="1"/>
  <c r="J944" i="1"/>
  <c r="K944" i="1" s="1"/>
  <c r="Q944" i="1" s="1"/>
  <c r="P943" i="1"/>
  <c r="O943" i="1"/>
  <c r="N943" i="1"/>
  <c r="M943" i="1"/>
  <c r="J943" i="1"/>
  <c r="K943" i="1" s="1"/>
  <c r="Q943" i="1" s="1"/>
  <c r="P942" i="1"/>
  <c r="O942" i="1"/>
  <c r="N942" i="1"/>
  <c r="M942" i="1"/>
  <c r="J942" i="1"/>
  <c r="K942" i="1" s="1"/>
  <c r="Q942" i="1" s="1"/>
  <c r="P938" i="1"/>
  <c r="P939" i="1" s="1"/>
  <c r="O938" i="1"/>
  <c r="O939" i="1" s="1"/>
  <c r="N938" i="1"/>
  <c r="N939" i="1" s="1"/>
  <c r="M938" i="1"/>
  <c r="M939" i="1" s="1"/>
  <c r="J938" i="1"/>
  <c r="K938" i="1" s="1"/>
  <c r="Q938" i="1" s="1"/>
  <c r="Q939" i="1" s="1"/>
  <c r="P934" i="1"/>
  <c r="O934" i="1"/>
  <c r="N934" i="1"/>
  <c r="M934" i="1"/>
  <c r="J934" i="1"/>
  <c r="K934" i="1" s="1"/>
  <c r="Q934" i="1" s="1"/>
  <c r="P933" i="1"/>
  <c r="P935" i="1" s="1"/>
  <c r="O933" i="1"/>
  <c r="N933" i="1"/>
  <c r="N935" i="1" s="1"/>
  <c r="M933" i="1"/>
  <c r="J933" i="1"/>
  <c r="K933" i="1" s="1"/>
  <c r="Q933" i="1" s="1"/>
  <c r="P929" i="1"/>
  <c r="O929" i="1"/>
  <c r="N929" i="1"/>
  <c r="M929" i="1"/>
  <c r="J929" i="1"/>
  <c r="K929" i="1" s="1"/>
  <c r="Q929" i="1" s="1"/>
  <c r="P928" i="1"/>
  <c r="O928" i="1"/>
  <c r="N928" i="1"/>
  <c r="M928" i="1"/>
  <c r="J928" i="1"/>
  <c r="K928" i="1" s="1"/>
  <c r="Q928" i="1" s="1"/>
  <c r="P927" i="1"/>
  <c r="O927" i="1"/>
  <c r="N927" i="1"/>
  <c r="M927" i="1"/>
  <c r="J927" i="1"/>
  <c r="K927" i="1" s="1"/>
  <c r="Q927" i="1" s="1"/>
  <c r="P923" i="1"/>
  <c r="P924" i="1" s="1"/>
  <c r="O923" i="1"/>
  <c r="O924" i="1" s="1"/>
  <c r="N923" i="1"/>
  <c r="N924" i="1" s="1"/>
  <c r="M923" i="1"/>
  <c r="M924" i="1" s="1"/>
  <c r="J923" i="1"/>
  <c r="K923" i="1" s="1"/>
  <c r="Q923" i="1" s="1"/>
  <c r="Q924" i="1" s="1"/>
  <c r="P919" i="1"/>
  <c r="O919" i="1"/>
  <c r="N919" i="1"/>
  <c r="M919" i="1"/>
  <c r="J919" i="1"/>
  <c r="K919" i="1" s="1"/>
  <c r="Q919" i="1" s="1"/>
  <c r="P918" i="1"/>
  <c r="O918" i="1"/>
  <c r="N918" i="1"/>
  <c r="M918" i="1"/>
  <c r="J918" i="1"/>
  <c r="K918" i="1" s="1"/>
  <c r="Q918" i="1" s="1"/>
  <c r="P917" i="1"/>
  <c r="O917" i="1"/>
  <c r="N917" i="1"/>
  <c r="M917" i="1"/>
  <c r="J917" i="1"/>
  <c r="K917" i="1" s="1"/>
  <c r="Q917" i="1" s="1"/>
  <c r="P915" i="1"/>
  <c r="O915" i="1"/>
  <c r="N915" i="1"/>
  <c r="M915" i="1"/>
  <c r="J915" i="1"/>
  <c r="K915" i="1" s="1"/>
  <c r="Q915" i="1" s="1"/>
  <c r="P914" i="1"/>
  <c r="O914" i="1"/>
  <c r="N914" i="1"/>
  <c r="M914" i="1"/>
  <c r="J914" i="1"/>
  <c r="K914" i="1" s="1"/>
  <c r="Q914" i="1" s="1"/>
  <c r="P913" i="1"/>
  <c r="O913" i="1"/>
  <c r="N913" i="1"/>
  <c r="M913" i="1"/>
  <c r="J913" i="1"/>
  <c r="K913" i="1" s="1"/>
  <c r="Q913" i="1" s="1"/>
  <c r="P910" i="1"/>
  <c r="O909" i="1"/>
  <c r="O910" i="1" s="1"/>
  <c r="N909" i="1"/>
  <c r="N910" i="1" s="1"/>
  <c r="M909" i="1"/>
  <c r="M910" i="1" s="1"/>
  <c r="J909" i="1"/>
  <c r="K909" i="1" s="1"/>
  <c r="Q909" i="1" s="1"/>
  <c r="Q910" i="1" s="1"/>
  <c r="P905" i="1"/>
  <c r="P906" i="1" s="1"/>
  <c r="O905" i="1"/>
  <c r="O906" i="1" s="1"/>
  <c r="N905" i="1"/>
  <c r="N906" i="1" s="1"/>
  <c r="M905" i="1"/>
  <c r="M906" i="1" s="1"/>
  <c r="J905" i="1"/>
  <c r="K905" i="1" s="1"/>
  <c r="Q905" i="1" s="1"/>
  <c r="Q906" i="1" s="1"/>
  <c r="P901" i="1"/>
  <c r="P902" i="1" s="1"/>
  <c r="O901" i="1"/>
  <c r="O902" i="1" s="1"/>
  <c r="N901" i="1"/>
  <c r="N902" i="1" s="1"/>
  <c r="M901" i="1"/>
  <c r="M902" i="1" s="1"/>
  <c r="J901" i="1"/>
  <c r="K901" i="1" s="1"/>
  <c r="Q901" i="1" s="1"/>
  <c r="Q902" i="1" s="1"/>
  <c r="P898" i="1"/>
  <c r="O897" i="1"/>
  <c r="O898" i="1" s="1"/>
  <c r="N897" i="1"/>
  <c r="N898" i="1" s="1"/>
  <c r="M897" i="1"/>
  <c r="M898" i="1" s="1"/>
  <c r="J897" i="1"/>
  <c r="K897" i="1" s="1"/>
  <c r="Q897" i="1" s="1"/>
  <c r="Q898" i="1" s="1"/>
  <c r="P893" i="1"/>
  <c r="P894" i="1" s="1"/>
  <c r="O893" i="1"/>
  <c r="O894" i="1" s="1"/>
  <c r="N893" i="1"/>
  <c r="N894" i="1" s="1"/>
  <c r="M893" i="1"/>
  <c r="M894" i="1" s="1"/>
  <c r="J893" i="1"/>
  <c r="K893" i="1" s="1"/>
  <c r="Q893" i="1" s="1"/>
  <c r="Q894" i="1" s="1"/>
  <c r="P889" i="1"/>
  <c r="P890" i="1" s="1"/>
  <c r="O889" i="1"/>
  <c r="O890" i="1" s="1"/>
  <c r="N889" i="1"/>
  <c r="N890" i="1" s="1"/>
  <c r="M889" i="1"/>
  <c r="M890" i="1" s="1"/>
  <c r="J889" i="1"/>
  <c r="K889" i="1" s="1"/>
  <c r="Q889" i="1" s="1"/>
  <c r="Q890" i="1" s="1"/>
  <c r="P885" i="1"/>
  <c r="O885" i="1"/>
  <c r="N885" i="1"/>
  <c r="M885" i="1"/>
  <c r="J885" i="1"/>
  <c r="K885" i="1" s="1"/>
  <c r="Q885" i="1" s="1"/>
  <c r="P884" i="1"/>
  <c r="O884" i="1"/>
  <c r="N884" i="1"/>
  <c r="M884" i="1"/>
  <c r="J884" i="1"/>
  <c r="K884" i="1" s="1"/>
  <c r="Q884" i="1" s="1"/>
  <c r="P883" i="1"/>
  <c r="O883" i="1"/>
  <c r="N883" i="1"/>
  <c r="M883" i="1"/>
  <c r="J883" i="1"/>
  <c r="K883" i="1" s="1"/>
  <c r="Q883" i="1" s="1"/>
  <c r="P878" i="1"/>
  <c r="P879" i="1" s="1"/>
  <c r="O878" i="1"/>
  <c r="O879" i="1" s="1"/>
  <c r="N878" i="1"/>
  <c r="N879" i="1" s="1"/>
  <c r="M878" i="1"/>
  <c r="M879" i="1" s="1"/>
  <c r="J878" i="1"/>
  <c r="K878" i="1" s="1"/>
  <c r="Q878" i="1" s="1"/>
  <c r="Q879" i="1" s="1"/>
  <c r="P874" i="1"/>
  <c r="O874" i="1"/>
  <c r="N874" i="1"/>
  <c r="M874" i="1"/>
  <c r="J874" i="1"/>
  <c r="K874" i="1" s="1"/>
  <c r="Q874" i="1" s="1"/>
  <c r="P873" i="1"/>
  <c r="O873" i="1"/>
  <c r="N873" i="1"/>
  <c r="M873" i="1"/>
  <c r="J873" i="1"/>
  <c r="K873" i="1" s="1"/>
  <c r="Q873" i="1" s="1"/>
  <c r="P869" i="1"/>
  <c r="O869" i="1"/>
  <c r="N869" i="1"/>
  <c r="M869" i="1"/>
  <c r="J869" i="1"/>
  <c r="K869" i="1" s="1"/>
  <c r="Q869" i="1" s="1"/>
  <c r="P868" i="1"/>
  <c r="O868" i="1"/>
  <c r="N868" i="1"/>
  <c r="M868" i="1"/>
  <c r="J868" i="1"/>
  <c r="K868" i="1" s="1"/>
  <c r="Q868" i="1" s="1"/>
  <c r="P867" i="1"/>
  <c r="O867" i="1"/>
  <c r="N867" i="1"/>
  <c r="M867" i="1"/>
  <c r="J867" i="1"/>
  <c r="K867" i="1" s="1"/>
  <c r="Q867" i="1" s="1"/>
  <c r="P866" i="1"/>
  <c r="O866" i="1"/>
  <c r="N866" i="1"/>
  <c r="M866" i="1"/>
  <c r="K866" i="1"/>
  <c r="Q866" i="1" s="1"/>
  <c r="J866" i="1"/>
  <c r="P864" i="1"/>
  <c r="O864" i="1"/>
  <c r="N864" i="1"/>
  <c r="M864" i="1"/>
  <c r="J864" i="1"/>
  <c r="K864" i="1" s="1"/>
  <c r="Q864" i="1" s="1"/>
  <c r="P860" i="1"/>
  <c r="O860" i="1"/>
  <c r="N860" i="1"/>
  <c r="M860" i="1"/>
  <c r="J860" i="1"/>
  <c r="K860" i="1" s="1"/>
  <c r="Q860" i="1" s="1"/>
  <c r="P859" i="1"/>
  <c r="O859" i="1"/>
  <c r="N859" i="1"/>
  <c r="M859" i="1"/>
  <c r="J859" i="1"/>
  <c r="K859" i="1" s="1"/>
  <c r="Q859" i="1" s="1"/>
  <c r="P855" i="1"/>
  <c r="P856" i="1" s="1"/>
  <c r="O855" i="1"/>
  <c r="O856" i="1" s="1"/>
  <c r="N855" i="1"/>
  <c r="N856" i="1" s="1"/>
  <c r="M855" i="1"/>
  <c r="M856" i="1" s="1"/>
  <c r="J855" i="1"/>
  <c r="K855" i="1" s="1"/>
  <c r="Q855" i="1" s="1"/>
  <c r="Q856" i="1" s="1"/>
  <c r="P851" i="1"/>
  <c r="O851" i="1"/>
  <c r="N851" i="1"/>
  <c r="M851" i="1"/>
  <c r="J851" i="1"/>
  <c r="K851" i="1" s="1"/>
  <c r="Q851" i="1" s="1"/>
  <c r="P850" i="1"/>
  <c r="O850" i="1"/>
  <c r="N850" i="1"/>
  <c r="M850" i="1"/>
  <c r="J850" i="1"/>
  <c r="K850" i="1" s="1"/>
  <c r="Q850" i="1" s="1"/>
  <c r="P845" i="1"/>
  <c r="P846" i="1" s="1"/>
  <c r="O845" i="1"/>
  <c r="O846" i="1" s="1"/>
  <c r="N845" i="1"/>
  <c r="N846" i="1" s="1"/>
  <c r="M845" i="1"/>
  <c r="M846" i="1" s="1"/>
  <c r="J845" i="1"/>
  <c r="K845" i="1" s="1"/>
  <c r="Q845" i="1" s="1"/>
  <c r="Q846" i="1" s="1"/>
  <c r="P841" i="1"/>
  <c r="O841" i="1"/>
  <c r="N841" i="1"/>
  <c r="M841" i="1"/>
  <c r="J841" i="1"/>
  <c r="K841" i="1" s="1"/>
  <c r="Q841" i="1" s="1"/>
  <c r="P840" i="1"/>
  <c r="O840" i="1"/>
  <c r="N840" i="1"/>
  <c r="M840" i="1"/>
  <c r="J840" i="1"/>
  <c r="K840" i="1" s="1"/>
  <c r="Q840" i="1" s="1"/>
  <c r="P839" i="1"/>
  <c r="O839" i="1"/>
  <c r="N839" i="1"/>
  <c r="M839" i="1"/>
  <c r="J839" i="1"/>
  <c r="K839" i="1" s="1"/>
  <c r="Q839" i="1" s="1"/>
  <c r="P838" i="1"/>
  <c r="O838" i="1"/>
  <c r="N838" i="1"/>
  <c r="M838" i="1"/>
  <c r="J838" i="1"/>
  <c r="K838" i="1" s="1"/>
  <c r="Q838" i="1" s="1"/>
  <c r="P837" i="1"/>
  <c r="O837" i="1"/>
  <c r="N837" i="1"/>
  <c r="M837" i="1"/>
  <c r="J837" i="1"/>
  <c r="K837" i="1" s="1"/>
  <c r="Q837" i="1" s="1"/>
  <c r="P836" i="1"/>
  <c r="O836" i="1"/>
  <c r="N836" i="1"/>
  <c r="M836" i="1"/>
  <c r="J836" i="1"/>
  <c r="K836" i="1" s="1"/>
  <c r="Q836" i="1" s="1"/>
  <c r="P835" i="1"/>
  <c r="O835" i="1"/>
  <c r="N835" i="1"/>
  <c r="M835" i="1"/>
  <c r="J835" i="1"/>
  <c r="K835" i="1" s="1"/>
  <c r="Q835" i="1" s="1"/>
  <c r="P830" i="1"/>
  <c r="P831" i="1" s="1"/>
  <c r="O830" i="1"/>
  <c r="O831" i="1" s="1"/>
  <c r="N830" i="1"/>
  <c r="N831" i="1" s="1"/>
  <c r="M830" i="1"/>
  <c r="M831" i="1" s="1"/>
  <c r="J830" i="1"/>
  <c r="K830" i="1" s="1"/>
  <c r="Q830" i="1" s="1"/>
  <c r="Q831" i="1" s="1"/>
  <c r="P826" i="1"/>
  <c r="O826" i="1"/>
  <c r="N826" i="1"/>
  <c r="M826" i="1"/>
  <c r="J826" i="1"/>
  <c r="K826" i="1" s="1"/>
  <c r="Q826" i="1" s="1"/>
  <c r="P825" i="1"/>
  <c r="O825" i="1"/>
  <c r="N825" i="1"/>
  <c r="M825" i="1"/>
  <c r="J825" i="1"/>
  <c r="K825" i="1" s="1"/>
  <c r="Q825" i="1" s="1"/>
  <c r="P820" i="1"/>
  <c r="P821" i="1" s="1"/>
  <c r="O820" i="1"/>
  <c r="O821" i="1" s="1"/>
  <c r="N820" i="1"/>
  <c r="N821" i="1" s="1"/>
  <c r="M820" i="1"/>
  <c r="M821" i="1" s="1"/>
  <c r="J820" i="1"/>
  <c r="K820" i="1" s="1"/>
  <c r="Q820" i="1" s="1"/>
  <c r="Q821" i="1" s="1"/>
  <c r="P816" i="1"/>
  <c r="P817" i="1" s="1"/>
  <c r="O816" i="1"/>
  <c r="O817" i="1" s="1"/>
  <c r="N816" i="1"/>
  <c r="N817" i="1" s="1"/>
  <c r="M816" i="1"/>
  <c r="M817" i="1" s="1"/>
  <c r="J816" i="1"/>
  <c r="K816" i="1" s="1"/>
  <c r="Q816" i="1" s="1"/>
  <c r="Q817" i="1" s="1"/>
  <c r="P812" i="1"/>
  <c r="P813" i="1" s="1"/>
  <c r="O812" i="1"/>
  <c r="O813" i="1" s="1"/>
  <c r="N812" i="1"/>
  <c r="N813" i="1" s="1"/>
  <c r="M812" i="1"/>
  <c r="M813" i="1" s="1"/>
  <c r="J812" i="1"/>
  <c r="K812" i="1" s="1"/>
  <c r="Q812" i="1" s="1"/>
  <c r="Q813" i="1" s="1"/>
  <c r="P808" i="1"/>
  <c r="O808" i="1"/>
  <c r="N808" i="1"/>
  <c r="M808" i="1"/>
  <c r="J808" i="1"/>
  <c r="K808" i="1" s="1"/>
  <c r="Q808" i="1" s="1"/>
  <c r="P807" i="1"/>
  <c r="O807" i="1"/>
  <c r="N807" i="1"/>
  <c r="M807" i="1"/>
  <c r="J807" i="1"/>
  <c r="K807" i="1" s="1"/>
  <c r="Q807" i="1" s="1"/>
  <c r="P806" i="1"/>
  <c r="O806" i="1"/>
  <c r="N806" i="1"/>
  <c r="M806" i="1"/>
  <c r="J806" i="1"/>
  <c r="K806" i="1" s="1"/>
  <c r="Q806" i="1" s="1"/>
  <c r="P805" i="1"/>
  <c r="O805" i="1"/>
  <c r="N805" i="1"/>
  <c r="M805" i="1"/>
  <c r="J805" i="1"/>
  <c r="K805" i="1" s="1"/>
  <c r="Q805" i="1" s="1"/>
  <c r="P804" i="1"/>
  <c r="O804" i="1"/>
  <c r="N804" i="1"/>
  <c r="M804" i="1"/>
  <c r="J804" i="1"/>
  <c r="K804" i="1" s="1"/>
  <c r="Q804" i="1" s="1"/>
  <c r="P803" i="1"/>
  <c r="O803" i="1"/>
  <c r="N803" i="1"/>
  <c r="M803" i="1"/>
  <c r="J803" i="1"/>
  <c r="K803" i="1" s="1"/>
  <c r="Q803" i="1" s="1"/>
  <c r="P802" i="1"/>
  <c r="O802" i="1"/>
  <c r="N802" i="1"/>
  <c r="M802" i="1"/>
  <c r="J802" i="1"/>
  <c r="K802" i="1" s="1"/>
  <c r="Q802" i="1" s="1"/>
  <c r="Q809" i="1" s="1"/>
  <c r="P798" i="1"/>
  <c r="O798" i="1"/>
  <c r="N798" i="1"/>
  <c r="M798" i="1"/>
  <c r="J798" i="1"/>
  <c r="K798" i="1" s="1"/>
  <c r="Q798" i="1" s="1"/>
  <c r="P797" i="1"/>
  <c r="O797" i="1"/>
  <c r="N797" i="1"/>
  <c r="M797" i="1"/>
  <c r="J797" i="1"/>
  <c r="K797" i="1" s="1"/>
  <c r="Q797" i="1" s="1"/>
  <c r="P796" i="1"/>
  <c r="O796" i="1"/>
  <c r="N796" i="1"/>
  <c r="M796" i="1"/>
  <c r="J796" i="1"/>
  <c r="K796" i="1" s="1"/>
  <c r="Q796" i="1" s="1"/>
  <c r="P795" i="1"/>
  <c r="O795" i="1"/>
  <c r="N795" i="1"/>
  <c r="M795" i="1"/>
  <c r="J795" i="1"/>
  <c r="K795" i="1" s="1"/>
  <c r="Q795" i="1" s="1"/>
  <c r="P794" i="1"/>
  <c r="O794" i="1"/>
  <c r="N794" i="1"/>
  <c r="M794" i="1"/>
  <c r="J794" i="1"/>
  <c r="K794" i="1" s="1"/>
  <c r="Q794" i="1" s="1"/>
  <c r="P793" i="1"/>
  <c r="O793" i="1"/>
  <c r="N793" i="1"/>
  <c r="M793" i="1"/>
  <c r="J793" i="1"/>
  <c r="K793" i="1" s="1"/>
  <c r="Q793" i="1" s="1"/>
  <c r="P792" i="1"/>
  <c r="O792" i="1"/>
  <c r="N792" i="1"/>
  <c r="M792" i="1"/>
  <c r="J792" i="1"/>
  <c r="K792" i="1" s="1"/>
  <c r="Q792" i="1" s="1"/>
  <c r="P791" i="1"/>
  <c r="O791" i="1"/>
  <c r="N791" i="1"/>
  <c r="M791" i="1"/>
  <c r="J791" i="1"/>
  <c r="K791" i="1" s="1"/>
  <c r="Q791" i="1" s="1"/>
  <c r="P790" i="1"/>
  <c r="O790" i="1"/>
  <c r="N790" i="1"/>
  <c r="M790" i="1"/>
  <c r="J790" i="1"/>
  <c r="K790" i="1" s="1"/>
  <c r="Q790" i="1" s="1"/>
  <c r="P789" i="1"/>
  <c r="O789" i="1"/>
  <c r="N789" i="1"/>
  <c r="M789" i="1"/>
  <c r="J789" i="1"/>
  <c r="K789" i="1" s="1"/>
  <c r="Q789" i="1" s="1"/>
  <c r="P785" i="1"/>
  <c r="P786" i="1" s="1"/>
  <c r="O785" i="1"/>
  <c r="O786" i="1" s="1"/>
  <c r="N785" i="1"/>
  <c r="N786" i="1" s="1"/>
  <c r="M785" i="1"/>
  <c r="M786" i="1" s="1"/>
  <c r="J785" i="1"/>
  <c r="K785" i="1" s="1"/>
  <c r="Q785" i="1" s="1"/>
  <c r="Q786" i="1" s="1"/>
  <c r="P781" i="1"/>
  <c r="P782" i="1" s="1"/>
  <c r="O781" i="1"/>
  <c r="O782" i="1" s="1"/>
  <c r="N781" i="1"/>
  <c r="N782" i="1" s="1"/>
  <c r="M781" i="1"/>
  <c r="M782" i="1" s="1"/>
  <c r="J781" i="1"/>
  <c r="K781" i="1" s="1"/>
  <c r="Q781" i="1" s="1"/>
  <c r="Q782" i="1" s="1"/>
  <c r="P777" i="1"/>
  <c r="O777" i="1"/>
  <c r="N777" i="1"/>
  <c r="M777" i="1"/>
  <c r="J777" i="1"/>
  <c r="K777" i="1" s="1"/>
  <c r="Q777" i="1" s="1"/>
  <c r="P776" i="1"/>
  <c r="O776" i="1"/>
  <c r="N776" i="1"/>
  <c r="M776" i="1"/>
  <c r="J776" i="1"/>
  <c r="K776" i="1" s="1"/>
  <c r="Q776" i="1" s="1"/>
  <c r="P775" i="1"/>
  <c r="O775" i="1"/>
  <c r="N775" i="1"/>
  <c r="M775" i="1"/>
  <c r="J775" i="1"/>
  <c r="K775" i="1" s="1"/>
  <c r="Q775" i="1" s="1"/>
  <c r="P774" i="1"/>
  <c r="M774" i="1"/>
  <c r="J774" i="1"/>
  <c r="K774" i="1" s="1"/>
  <c r="Q774" i="1" s="1"/>
  <c r="P770" i="1"/>
  <c r="O770" i="1"/>
  <c r="N770" i="1"/>
  <c r="M770" i="1"/>
  <c r="J770" i="1"/>
  <c r="K770" i="1" s="1"/>
  <c r="Q770" i="1" s="1"/>
  <c r="P769" i="1"/>
  <c r="O769" i="1"/>
  <c r="N769" i="1"/>
  <c r="M769" i="1"/>
  <c r="J769" i="1"/>
  <c r="K769" i="1" s="1"/>
  <c r="Q769" i="1" s="1"/>
  <c r="P768" i="1"/>
  <c r="O768" i="1"/>
  <c r="N768" i="1"/>
  <c r="M768" i="1"/>
  <c r="J768" i="1"/>
  <c r="K768" i="1" s="1"/>
  <c r="Q768" i="1" s="1"/>
  <c r="P766" i="1"/>
  <c r="O766" i="1"/>
  <c r="N766" i="1"/>
  <c r="M766" i="1"/>
  <c r="J766" i="1"/>
  <c r="K766" i="1" s="1"/>
  <c r="Q766" i="1" s="1"/>
  <c r="P765" i="1"/>
  <c r="O765" i="1"/>
  <c r="N765" i="1"/>
  <c r="M765" i="1"/>
  <c r="J765" i="1"/>
  <c r="K765" i="1" s="1"/>
  <c r="Q765" i="1" s="1"/>
  <c r="P764" i="1"/>
  <c r="O764" i="1"/>
  <c r="N764" i="1"/>
  <c r="M764" i="1"/>
  <c r="J764" i="1"/>
  <c r="K764" i="1" s="1"/>
  <c r="Q764" i="1" s="1"/>
  <c r="P763" i="1"/>
  <c r="O763" i="1"/>
  <c r="N763" i="1"/>
  <c r="M763" i="1"/>
  <c r="J763" i="1"/>
  <c r="K763" i="1" s="1"/>
  <c r="Q763" i="1" s="1"/>
  <c r="P762" i="1"/>
  <c r="O762" i="1"/>
  <c r="N762" i="1"/>
  <c r="M762" i="1"/>
  <c r="J762" i="1"/>
  <c r="K762" i="1" s="1"/>
  <c r="Q762" i="1" s="1"/>
  <c r="P761" i="1"/>
  <c r="O761" i="1"/>
  <c r="N761" i="1"/>
  <c r="M761" i="1"/>
  <c r="J761" i="1"/>
  <c r="K761" i="1" s="1"/>
  <c r="Q761" i="1" s="1"/>
  <c r="P760" i="1"/>
  <c r="O760" i="1"/>
  <c r="N760" i="1"/>
  <c r="M760" i="1"/>
  <c r="J760" i="1"/>
  <c r="K760" i="1" s="1"/>
  <c r="Q760" i="1" s="1"/>
  <c r="P759" i="1"/>
  <c r="O759" i="1"/>
  <c r="N759" i="1"/>
  <c r="M759" i="1"/>
  <c r="J759" i="1"/>
  <c r="K759" i="1" s="1"/>
  <c r="Q759" i="1" s="1"/>
  <c r="P758" i="1"/>
  <c r="O758" i="1"/>
  <c r="N758" i="1"/>
  <c r="M758" i="1"/>
  <c r="J758" i="1"/>
  <c r="K758" i="1" s="1"/>
  <c r="Q758" i="1" s="1"/>
  <c r="P757" i="1"/>
  <c r="O757" i="1"/>
  <c r="N757" i="1"/>
  <c r="M757" i="1"/>
  <c r="J757" i="1"/>
  <c r="K757" i="1" s="1"/>
  <c r="Q757" i="1" s="1"/>
  <c r="P756" i="1"/>
  <c r="O756" i="1"/>
  <c r="N756" i="1"/>
  <c r="M756" i="1"/>
  <c r="J756" i="1"/>
  <c r="K756" i="1" s="1"/>
  <c r="Q756" i="1" s="1"/>
  <c r="O751" i="1"/>
  <c r="N751" i="1"/>
  <c r="M751" i="1"/>
  <c r="J751" i="1"/>
  <c r="K751" i="1" s="1"/>
  <c r="Q751" i="1" s="1"/>
  <c r="O750" i="1"/>
  <c r="N750" i="1"/>
  <c r="M750" i="1"/>
  <c r="J750" i="1"/>
  <c r="K750" i="1" s="1"/>
  <c r="Q750" i="1" s="1"/>
  <c r="P749" i="1"/>
  <c r="P752" i="1" s="1"/>
  <c r="O749" i="1"/>
  <c r="N749" i="1"/>
  <c r="M749" i="1"/>
  <c r="J749" i="1"/>
  <c r="K749" i="1" s="1"/>
  <c r="Q749" i="1" s="1"/>
  <c r="O748" i="1"/>
  <c r="N748" i="1"/>
  <c r="M748" i="1"/>
  <c r="J748" i="1"/>
  <c r="K748" i="1" s="1"/>
  <c r="Q748" i="1" s="1"/>
  <c r="O746" i="1"/>
  <c r="N746" i="1"/>
  <c r="M746" i="1"/>
  <c r="J746" i="1"/>
  <c r="K746" i="1" s="1"/>
  <c r="Q746" i="1" s="1"/>
  <c r="O745" i="1"/>
  <c r="N745" i="1"/>
  <c r="M745" i="1"/>
  <c r="J745" i="1"/>
  <c r="K745" i="1" s="1"/>
  <c r="Q745" i="1" s="1"/>
  <c r="O744" i="1"/>
  <c r="N744" i="1"/>
  <c r="M744" i="1"/>
  <c r="J744" i="1"/>
  <c r="K744" i="1" s="1"/>
  <c r="Q744" i="1" s="1"/>
  <c r="O743" i="1"/>
  <c r="N743" i="1"/>
  <c r="M743" i="1"/>
  <c r="J743" i="1"/>
  <c r="K743" i="1" s="1"/>
  <c r="Q743" i="1" s="1"/>
  <c r="O742" i="1"/>
  <c r="N742" i="1"/>
  <c r="M742" i="1"/>
  <c r="J742" i="1"/>
  <c r="K742" i="1" s="1"/>
  <c r="Q742" i="1" s="1"/>
  <c r="O741" i="1"/>
  <c r="N741" i="1"/>
  <c r="M741" i="1"/>
  <c r="J741" i="1"/>
  <c r="K741" i="1" s="1"/>
  <c r="Q741" i="1" s="1"/>
  <c r="P736" i="1"/>
  <c r="O736" i="1"/>
  <c r="N736" i="1"/>
  <c r="M736" i="1"/>
  <c r="J736" i="1"/>
  <c r="K736" i="1" s="1"/>
  <c r="Q736" i="1" s="1"/>
  <c r="P735" i="1"/>
  <c r="O735" i="1"/>
  <c r="N735" i="1"/>
  <c r="M735" i="1"/>
  <c r="J735" i="1"/>
  <c r="K735" i="1" s="1"/>
  <c r="Q735" i="1" s="1"/>
  <c r="P730" i="1"/>
  <c r="O730" i="1"/>
  <c r="N730" i="1"/>
  <c r="M730" i="1"/>
  <c r="J730" i="1"/>
  <c r="K730" i="1" s="1"/>
  <c r="Q730" i="1" s="1"/>
  <c r="P729" i="1"/>
  <c r="O729" i="1"/>
  <c r="N729" i="1"/>
  <c r="M729" i="1"/>
  <c r="J729" i="1"/>
  <c r="K729" i="1" s="1"/>
  <c r="Q729" i="1" s="1"/>
  <c r="P724" i="1"/>
  <c r="O724" i="1"/>
  <c r="N724" i="1"/>
  <c r="M724" i="1"/>
  <c r="J724" i="1"/>
  <c r="K724" i="1" s="1"/>
  <c r="Q724" i="1" s="1"/>
  <c r="P723" i="1"/>
  <c r="O723" i="1"/>
  <c r="N723" i="1"/>
  <c r="M723" i="1"/>
  <c r="J723" i="1"/>
  <c r="K723" i="1" s="1"/>
  <c r="Q723" i="1" s="1"/>
  <c r="P719" i="1"/>
  <c r="O719" i="1"/>
  <c r="N719" i="1"/>
  <c r="M719" i="1"/>
  <c r="J719" i="1"/>
  <c r="K719" i="1" s="1"/>
  <c r="Q719" i="1" s="1"/>
  <c r="P718" i="1"/>
  <c r="O718" i="1"/>
  <c r="N718" i="1"/>
  <c r="M718" i="1"/>
  <c r="J718" i="1"/>
  <c r="K718" i="1" s="1"/>
  <c r="Q718" i="1" s="1"/>
  <c r="P717" i="1"/>
  <c r="O717" i="1"/>
  <c r="N717" i="1"/>
  <c r="M717" i="1"/>
  <c r="J717" i="1"/>
  <c r="K717" i="1" s="1"/>
  <c r="Q717" i="1" s="1"/>
  <c r="P716" i="1"/>
  <c r="O716" i="1"/>
  <c r="N716" i="1"/>
  <c r="M716" i="1"/>
  <c r="J716" i="1"/>
  <c r="K716" i="1" s="1"/>
  <c r="Q716" i="1" s="1"/>
  <c r="P714" i="1"/>
  <c r="O714" i="1"/>
  <c r="N714" i="1"/>
  <c r="M714" i="1"/>
  <c r="J714" i="1"/>
  <c r="K714" i="1" s="1"/>
  <c r="Q714" i="1" s="1"/>
  <c r="P713" i="1"/>
  <c r="O713" i="1"/>
  <c r="N713" i="1"/>
  <c r="M713" i="1"/>
  <c r="J713" i="1"/>
  <c r="K713" i="1" s="1"/>
  <c r="Q713" i="1" s="1"/>
  <c r="P711" i="1"/>
  <c r="O711" i="1"/>
  <c r="N711" i="1"/>
  <c r="M711" i="1"/>
  <c r="J711" i="1"/>
  <c r="K711" i="1" s="1"/>
  <c r="Q711" i="1" s="1"/>
  <c r="P710" i="1"/>
  <c r="O710" i="1"/>
  <c r="N710" i="1"/>
  <c r="M710" i="1"/>
  <c r="J710" i="1"/>
  <c r="K710" i="1" s="1"/>
  <c r="Q710" i="1" s="1"/>
  <c r="P709" i="1"/>
  <c r="O709" i="1"/>
  <c r="N709" i="1"/>
  <c r="M709" i="1"/>
  <c r="J709" i="1"/>
  <c r="K709" i="1" s="1"/>
  <c r="Q709" i="1" s="1"/>
  <c r="P707" i="1"/>
  <c r="O707" i="1"/>
  <c r="N707" i="1"/>
  <c r="M707" i="1"/>
  <c r="J707" i="1"/>
  <c r="K707" i="1" s="1"/>
  <c r="Q707" i="1" s="1"/>
  <c r="P706" i="1"/>
  <c r="O706" i="1"/>
  <c r="N706" i="1"/>
  <c r="M706" i="1"/>
  <c r="J706" i="1"/>
  <c r="K706" i="1" s="1"/>
  <c r="Q706" i="1" s="1"/>
  <c r="P705" i="1"/>
  <c r="O705" i="1"/>
  <c r="N705" i="1"/>
  <c r="M705" i="1"/>
  <c r="J705" i="1"/>
  <c r="K705" i="1" s="1"/>
  <c r="Q705" i="1" s="1"/>
  <c r="P704" i="1"/>
  <c r="O704" i="1"/>
  <c r="N704" i="1"/>
  <c r="M704" i="1"/>
  <c r="J704" i="1"/>
  <c r="K704" i="1" s="1"/>
  <c r="Q704" i="1" s="1"/>
  <c r="P703" i="1"/>
  <c r="O703" i="1"/>
  <c r="N703" i="1"/>
  <c r="M703" i="1"/>
  <c r="J703" i="1"/>
  <c r="K703" i="1" s="1"/>
  <c r="Q703" i="1" s="1"/>
  <c r="P702" i="1"/>
  <c r="O702" i="1"/>
  <c r="N702" i="1"/>
  <c r="M702" i="1"/>
  <c r="J702" i="1"/>
  <c r="K702" i="1" s="1"/>
  <c r="Q702" i="1" s="1"/>
  <c r="P700" i="1"/>
  <c r="O700" i="1"/>
  <c r="N700" i="1"/>
  <c r="M700" i="1"/>
  <c r="J700" i="1"/>
  <c r="K700" i="1" s="1"/>
  <c r="Q700" i="1" s="1"/>
  <c r="P699" i="1"/>
  <c r="O699" i="1"/>
  <c r="N699" i="1"/>
  <c r="M699" i="1"/>
  <c r="J699" i="1"/>
  <c r="K699" i="1" s="1"/>
  <c r="Q699" i="1" s="1"/>
  <c r="P697" i="1"/>
  <c r="O697" i="1"/>
  <c r="N697" i="1"/>
  <c r="M697" i="1"/>
  <c r="J697" i="1"/>
  <c r="K697" i="1" s="1"/>
  <c r="Q697" i="1" s="1"/>
  <c r="P696" i="1"/>
  <c r="O696" i="1"/>
  <c r="N696" i="1"/>
  <c r="M696" i="1"/>
  <c r="J696" i="1"/>
  <c r="K696" i="1" s="1"/>
  <c r="Q696" i="1" s="1"/>
  <c r="P694" i="1"/>
  <c r="O694" i="1"/>
  <c r="N694" i="1"/>
  <c r="M694" i="1"/>
  <c r="J694" i="1"/>
  <c r="K694" i="1" s="1"/>
  <c r="Q694" i="1" s="1"/>
  <c r="P693" i="1"/>
  <c r="O693" i="1"/>
  <c r="N693" i="1"/>
  <c r="M693" i="1"/>
  <c r="J693" i="1"/>
  <c r="K693" i="1" s="1"/>
  <c r="Q693" i="1" s="1"/>
  <c r="P692" i="1"/>
  <c r="O692" i="1"/>
  <c r="N692" i="1"/>
  <c r="M692" i="1"/>
  <c r="J692" i="1"/>
  <c r="K692" i="1" s="1"/>
  <c r="Q692" i="1" s="1"/>
  <c r="P688" i="1"/>
  <c r="O688" i="1"/>
  <c r="N688" i="1"/>
  <c r="M688" i="1"/>
  <c r="J688" i="1"/>
  <c r="K688" i="1" s="1"/>
  <c r="Q688" i="1" s="1"/>
  <c r="P687" i="1"/>
  <c r="O687" i="1"/>
  <c r="N687" i="1"/>
  <c r="M687" i="1"/>
  <c r="J687" i="1"/>
  <c r="K687" i="1" s="1"/>
  <c r="Q687" i="1" s="1"/>
  <c r="P686" i="1"/>
  <c r="O686" i="1"/>
  <c r="N686" i="1"/>
  <c r="M686" i="1"/>
  <c r="J686" i="1"/>
  <c r="K686" i="1" s="1"/>
  <c r="Q686" i="1" s="1"/>
  <c r="P685" i="1"/>
  <c r="O685" i="1"/>
  <c r="N685" i="1"/>
  <c r="M685" i="1"/>
  <c r="J685" i="1"/>
  <c r="K685" i="1" s="1"/>
  <c r="Q685" i="1" s="1"/>
  <c r="P684" i="1"/>
  <c r="O684" i="1"/>
  <c r="N684" i="1"/>
  <c r="M684" i="1"/>
  <c r="J684" i="1"/>
  <c r="K684" i="1" s="1"/>
  <c r="Q684" i="1" s="1"/>
  <c r="P683" i="1"/>
  <c r="O683" i="1"/>
  <c r="N683" i="1"/>
  <c r="M683" i="1"/>
  <c r="J683" i="1"/>
  <c r="K683" i="1" s="1"/>
  <c r="Q683" i="1" s="1"/>
  <c r="P681" i="1"/>
  <c r="O681" i="1"/>
  <c r="N681" i="1"/>
  <c r="M681" i="1"/>
  <c r="J681" i="1"/>
  <c r="K681" i="1" s="1"/>
  <c r="Q681" i="1" s="1"/>
  <c r="P677" i="1"/>
  <c r="O677" i="1"/>
  <c r="M677" i="1"/>
  <c r="J677" i="1"/>
  <c r="K677" i="1" s="1"/>
  <c r="Q677" i="1" s="1"/>
  <c r="P676" i="1"/>
  <c r="O676" i="1"/>
  <c r="M676" i="1"/>
  <c r="J676" i="1"/>
  <c r="K676" i="1" s="1"/>
  <c r="Q676" i="1" s="1"/>
  <c r="P675" i="1"/>
  <c r="M675" i="1"/>
  <c r="J675" i="1"/>
  <c r="K675" i="1" s="1"/>
  <c r="Q675" i="1" s="1"/>
  <c r="P674" i="1"/>
  <c r="M674" i="1"/>
  <c r="J674" i="1"/>
  <c r="K674" i="1" s="1"/>
  <c r="Q674" i="1" s="1"/>
  <c r="P673" i="1"/>
  <c r="O673" i="1"/>
  <c r="M673" i="1"/>
  <c r="J673" i="1"/>
  <c r="K673" i="1" s="1"/>
  <c r="Q673" i="1" s="1"/>
  <c r="P672" i="1"/>
  <c r="O672" i="1"/>
  <c r="M672" i="1"/>
  <c r="K672" i="1"/>
  <c r="Q672" i="1" s="1"/>
  <c r="J672" i="1"/>
  <c r="P671" i="1"/>
  <c r="M671" i="1"/>
  <c r="J671" i="1"/>
  <c r="K671" i="1" s="1"/>
  <c r="Q671" i="1" s="1"/>
  <c r="P669" i="1"/>
  <c r="O669" i="1"/>
  <c r="M669" i="1"/>
  <c r="J669" i="1"/>
  <c r="K669" i="1" s="1"/>
  <c r="Q669" i="1" s="1"/>
  <c r="P668" i="1"/>
  <c r="O668" i="1"/>
  <c r="M668" i="1"/>
  <c r="J668" i="1"/>
  <c r="K668" i="1" s="1"/>
  <c r="Q668" i="1" s="1"/>
  <c r="P667" i="1"/>
  <c r="O667" i="1"/>
  <c r="M667" i="1"/>
  <c r="J667" i="1"/>
  <c r="K667" i="1" s="1"/>
  <c r="Q667" i="1" s="1"/>
  <c r="P665" i="1"/>
  <c r="O665" i="1"/>
  <c r="M665" i="1"/>
  <c r="J665" i="1"/>
  <c r="K665" i="1" s="1"/>
  <c r="Q665" i="1" s="1"/>
  <c r="P664" i="1"/>
  <c r="O664" i="1"/>
  <c r="M664" i="1"/>
  <c r="J664" i="1"/>
  <c r="K664" i="1" s="1"/>
  <c r="Q664" i="1" s="1"/>
  <c r="P663" i="1"/>
  <c r="O663" i="1"/>
  <c r="M663" i="1"/>
  <c r="J663" i="1"/>
  <c r="K663" i="1" s="1"/>
  <c r="Q663" i="1" s="1"/>
  <c r="P662" i="1"/>
  <c r="O662" i="1"/>
  <c r="M662" i="1"/>
  <c r="J662" i="1"/>
  <c r="K662" i="1" s="1"/>
  <c r="Q662" i="1" s="1"/>
  <c r="P661" i="1"/>
  <c r="O661" i="1"/>
  <c r="M661" i="1"/>
  <c r="J661" i="1"/>
  <c r="K661" i="1" s="1"/>
  <c r="Q661" i="1" s="1"/>
  <c r="P660" i="1"/>
  <c r="O660" i="1"/>
  <c r="M660" i="1"/>
  <c r="J660" i="1"/>
  <c r="K660" i="1" s="1"/>
  <c r="Q660" i="1" s="1"/>
  <c r="P659" i="1"/>
  <c r="O659" i="1"/>
  <c r="M659" i="1"/>
  <c r="J659" i="1"/>
  <c r="K659" i="1" s="1"/>
  <c r="Q659" i="1" s="1"/>
  <c r="P657" i="1"/>
  <c r="O657" i="1"/>
  <c r="M657" i="1"/>
  <c r="J657" i="1"/>
  <c r="K657" i="1" s="1"/>
  <c r="Q657" i="1" s="1"/>
  <c r="P656" i="1"/>
  <c r="O656" i="1"/>
  <c r="M656" i="1"/>
  <c r="J656" i="1"/>
  <c r="K656" i="1" s="1"/>
  <c r="Q656" i="1" s="1"/>
  <c r="P655" i="1"/>
  <c r="O655" i="1"/>
  <c r="M655" i="1"/>
  <c r="J655" i="1"/>
  <c r="K655" i="1" s="1"/>
  <c r="Q655" i="1" s="1"/>
  <c r="P654" i="1"/>
  <c r="O654" i="1"/>
  <c r="M654" i="1"/>
  <c r="J654" i="1"/>
  <c r="K654" i="1" s="1"/>
  <c r="Q654" i="1" s="1"/>
  <c r="P653" i="1"/>
  <c r="O653" i="1"/>
  <c r="M653" i="1"/>
  <c r="J653" i="1"/>
  <c r="K653" i="1" s="1"/>
  <c r="Q653" i="1" s="1"/>
  <c r="P652" i="1"/>
  <c r="O652" i="1"/>
  <c r="M652" i="1"/>
  <c r="J652" i="1"/>
  <c r="K652" i="1" s="1"/>
  <c r="Q652" i="1" s="1"/>
  <c r="P651" i="1"/>
  <c r="O651" i="1"/>
  <c r="M651" i="1"/>
  <c r="J651" i="1"/>
  <c r="K651" i="1" s="1"/>
  <c r="Q651" i="1" s="1"/>
  <c r="P650" i="1"/>
  <c r="O650" i="1"/>
  <c r="M650" i="1"/>
  <c r="J650" i="1"/>
  <c r="K650" i="1" s="1"/>
  <c r="Q650" i="1" s="1"/>
  <c r="P649" i="1"/>
  <c r="O649" i="1"/>
  <c r="M649" i="1"/>
  <c r="J649" i="1"/>
  <c r="K649" i="1" s="1"/>
  <c r="Q649" i="1" s="1"/>
  <c r="P647" i="1"/>
  <c r="O647" i="1"/>
  <c r="M647" i="1"/>
  <c r="J647" i="1"/>
  <c r="K647" i="1" s="1"/>
  <c r="Q647" i="1" s="1"/>
  <c r="P646" i="1"/>
  <c r="O646" i="1"/>
  <c r="M646" i="1"/>
  <c r="J646" i="1"/>
  <c r="K646" i="1" s="1"/>
  <c r="Q646" i="1" s="1"/>
  <c r="P645" i="1"/>
  <c r="O645" i="1"/>
  <c r="M645" i="1"/>
  <c r="J645" i="1"/>
  <c r="K645" i="1" s="1"/>
  <c r="Q645" i="1" s="1"/>
  <c r="P644" i="1"/>
  <c r="O644" i="1"/>
  <c r="M644" i="1"/>
  <c r="J644" i="1"/>
  <c r="K644" i="1" s="1"/>
  <c r="Q644" i="1" s="1"/>
  <c r="P643" i="1"/>
  <c r="O643" i="1"/>
  <c r="M643" i="1"/>
  <c r="J643" i="1"/>
  <c r="K643" i="1" s="1"/>
  <c r="Q643" i="1" s="1"/>
  <c r="P642" i="1"/>
  <c r="O642" i="1"/>
  <c r="M642" i="1"/>
  <c r="J642" i="1"/>
  <c r="K642" i="1" s="1"/>
  <c r="Q642" i="1" s="1"/>
  <c r="P641" i="1"/>
  <c r="O641" i="1"/>
  <c r="M641" i="1"/>
  <c r="J641" i="1"/>
  <c r="K641" i="1" s="1"/>
  <c r="Q641" i="1" s="1"/>
  <c r="P640" i="1"/>
  <c r="O640" i="1"/>
  <c r="M640" i="1"/>
  <c r="J640" i="1"/>
  <c r="K640" i="1" s="1"/>
  <c r="Q640" i="1" s="1"/>
  <c r="P639" i="1"/>
  <c r="O639" i="1"/>
  <c r="M639" i="1"/>
  <c r="J639" i="1"/>
  <c r="K639" i="1" s="1"/>
  <c r="Q639" i="1" s="1"/>
  <c r="P637" i="1"/>
  <c r="O637" i="1"/>
  <c r="M637" i="1"/>
  <c r="J637" i="1"/>
  <c r="K637" i="1" s="1"/>
  <c r="Q637" i="1" s="1"/>
  <c r="P636" i="1"/>
  <c r="O636" i="1"/>
  <c r="M636" i="1"/>
  <c r="J636" i="1"/>
  <c r="K636" i="1" s="1"/>
  <c r="Q636" i="1" s="1"/>
  <c r="P635" i="1"/>
  <c r="O635" i="1"/>
  <c r="M635" i="1"/>
  <c r="J635" i="1"/>
  <c r="K635" i="1" s="1"/>
  <c r="Q635" i="1" s="1"/>
  <c r="P634" i="1"/>
  <c r="O634" i="1"/>
  <c r="M634" i="1"/>
  <c r="J634" i="1"/>
  <c r="K634" i="1" s="1"/>
  <c r="Q634" i="1" s="1"/>
  <c r="P633" i="1"/>
  <c r="O633" i="1"/>
  <c r="M633" i="1"/>
  <c r="K633" i="1"/>
  <c r="Q633" i="1" s="1"/>
  <c r="J633" i="1"/>
  <c r="P632" i="1"/>
  <c r="O632" i="1"/>
  <c r="M632" i="1"/>
  <c r="J632" i="1"/>
  <c r="K632" i="1" s="1"/>
  <c r="Q632" i="1" s="1"/>
  <c r="P631" i="1"/>
  <c r="O631" i="1"/>
  <c r="M631" i="1"/>
  <c r="J631" i="1"/>
  <c r="K631" i="1" s="1"/>
  <c r="Q631" i="1" s="1"/>
  <c r="P630" i="1"/>
  <c r="O630" i="1"/>
  <c r="M630" i="1"/>
  <c r="J630" i="1"/>
  <c r="K630" i="1" s="1"/>
  <c r="Q630" i="1" s="1"/>
  <c r="P628" i="1"/>
  <c r="O628" i="1"/>
  <c r="M628" i="1"/>
  <c r="J628" i="1"/>
  <c r="K628" i="1" s="1"/>
  <c r="Q628" i="1" s="1"/>
  <c r="P627" i="1"/>
  <c r="O627" i="1"/>
  <c r="M627" i="1"/>
  <c r="J627" i="1"/>
  <c r="K627" i="1" s="1"/>
  <c r="Q627" i="1" s="1"/>
  <c r="P626" i="1"/>
  <c r="O626" i="1"/>
  <c r="M626" i="1"/>
  <c r="J626" i="1"/>
  <c r="K626" i="1" s="1"/>
  <c r="Q626" i="1" s="1"/>
  <c r="P625" i="1"/>
  <c r="O625" i="1"/>
  <c r="M625" i="1"/>
  <c r="J625" i="1"/>
  <c r="K625" i="1" s="1"/>
  <c r="Q625" i="1" s="1"/>
  <c r="P624" i="1"/>
  <c r="O624" i="1"/>
  <c r="M624" i="1"/>
  <c r="J624" i="1"/>
  <c r="K624" i="1" s="1"/>
  <c r="Q624" i="1" s="1"/>
  <c r="P623" i="1"/>
  <c r="O623" i="1"/>
  <c r="M623" i="1"/>
  <c r="J623" i="1"/>
  <c r="K623" i="1" s="1"/>
  <c r="Q623" i="1" s="1"/>
  <c r="P622" i="1"/>
  <c r="O622" i="1"/>
  <c r="M622" i="1"/>
  <c r="J622" i="1"/>
  <c r="K622" i="1" s="1"/>
  <c r="Q622" i="1" s="1"/>
  <c r="P620" i="1"/>
  <c r="O620" i="1"/>
  <c r="M620" i="1"/>
  <c r="J620" i="1"/>
  <c r="K620" i="1" s="1"/>
  <c r="Q620" i="1" s="1"/>
  <c r="P619" i="1"/>
  <c r="O619" i="1"/>
  <c r="M619" i="1"/>
  <c r="J619" i="1"/>
  <c r="K619" i="1" s="1"/>
  <c r="Q619" i="1" s="1"/>
  <c r="P618" i="1"/>
  <c r="O618" i="1"/>
  <c r="M618" i="1"/>
  <c r="J618" i="1"/>
  <c r="K618" i="1" s="1"/>
  <c r="Q618" i="1" s="1"/>
  <c r="P617" i="1"/>
  <c r="O617" i="1"/>
  <c r="M617" i="1"/>
  <c r="J617" i="1"/>
  <c r="K617" i="1" s="1"/>
  <c r="Q617" i="1" s="1"/>
  <c r="P616" i="1"/>
  <c r="O616" i="1"/>
  <c r="M616" i="1"/>
  <c r="J616" i="1"/>
  <c r="K616" i="1" s="1"/>
  <c r="Q616" i="1" s="1"/>
  <c r="P615" i="1"/>
  <c r="O615" i="1"/>
  <c r="N615" i="1"/>
  <c r="N678" i="1" s="1"/>
  <c r="M615" i="1"/>
  <c r="J615" i="1"/>
  <c r="K615" i="1" s="1"/>
  <c r="Q615" i="1" s="1"/>
  <c r="P613" i="1"/>
  <c r="O613" i="1"/>
  <c r="M613" i="1"/>
  <c r="J613" i="1"/>
  <c r="K613" i="1" s="1"/>
  <c r="Q613" i="1" s="1"/>
  <c r="P612" i="1"/>
  <c r="O612" i="1"/>
  <c r="M612" i="1"/>
  <c r="J612" i="1"/>
  <c r="K612" i="1" s="1"/>
  <c r="Q612" i="1" s="1"/>
  <c r="P611" i="1"/>
  <c r="M611" i="1"/>
  <c r="J611" i="1"/>
  <c r="K611" i="1" s="1"/>
  <c r="Q611" i="1" s="1"/>
  <c r="P610" i="1"/>
  <c r="M610" i="1"/>
  <c r="J610" i="1"/>
  <c r="K610" i="1" s="1"/>
  <c r="Q610" i="1" s="1"/>
  <c r="P609" i="1"/>
  <c r="M609" i="1"/>
  <c r="J609" i="1"/>
  <c r="K609" i="1" s="1"/>
  <c r="Q609" i="1" s="1"/>
  <c r="P607" i="1"/>
  <c r="O607" i="1"/>
  <c r="M607" i="1"/>
  <c r="J607" i="1"/>
  <c r="K607" i="1" s="1"/>
  <c r="Q607" i="1" s="1"/>
  <c r="P606" i="1"/>
  <c r="O606" i="1"/>
  <c r="M606" i="1"/>
  <c r="J606" i="1"/>
  <c r="K606" i="1" s="1"/>
  <c r="Q606" i="1" s="1"/>
  <c r="P605" i="1"/>
  <c r="O605" i="1"/>
  <c r="M605" i="1"/>
  <c r="J605" i="1"/>
  <c r="K605" i="1" s="1"/>
  <c r="Q605" i="1" s="1"/>
  <c r="P604" i="1"/>
  <c r="M604" i="1"/>
  <c r="J604" i="1"/>
  <c r="K604" i="1" s="1"/>
  <c r="Q604" i="1" s="1"/>
  <c r="P603" i="1"/>
  <c r="O603" i="1"/>
  <c r="M603" i="1"/>
  <c r="J603" i="1"/>
  <c r="K603" i="1" s="1"/>
  <c r="Q603" i="1" s="1"/>
  <c r="P602" i="1"/>
  <c r="O602" i="1"/>
  <c r="M602" i="1"/>
  <c r="J602" i="1"/>
  <c r="K602" i="1" s="1"/>
  <c r="Q602" i="1" s="1"/>
  <c r="P601" i="1"/>
  <c r="O601" i="1"/>
  <c r="M601" i="1"/>
  <c r="J601" i="1"/>
  <c r="K601" i="1" s="1"/>
  <c r="Q601" i="1" s="1"/>
  <c r="P600" i="1"/>
  <c r="O600" i="1"/>
  <c r="M600" i="1"/>
  <c r="J600" i="1"/>
  <c r="K600" i="1" s="1"/>
  <c r="Q600" i="1" s="1"/>
  <c r="P599" i="1"/>
  <c r="O599" i="1"/>
  <c r="M599" i="1"/>
  <c r="J599" i="1"/>
  <c r="K599" i="1" s="1"/>
  <c r="Q599" i="1" s="1"/>
  <c r="P598" i="1"/>
  <c r="O598" i="1"/>
  <c r="M598" i="1"/>
  <c r="J598" i="1"/>
  <c r="K598" i="1" s="1"/>
  <c r="Q598" i="1" s="1"/>
  <c r="P597" i="1"/>
  <c r="O597" i="1"/>
  <c r="M597" i="1"/>
  <c r="J597" i="1"/>
  <c r="K597" i="1" s="1"/>
  <c r="Q597" i="1" s="1"/>
  <c r="P596" i="1"/>
  <c r="O596" i="1"/>
  <c r="M596" i="1"/>
  <c r="J596" i="1"/>
  <c r="K596" i="1" s="1"/>
  <c r="Q596" i="1" s="1"/>
  <c r="P595" i="1"/>
  <c r="O595" i="1"/>
  <c r="M595" i="1"/>
  <c r="J595" i="1"/>
  <c r="K595" i="1" s="1"/>
  <c r="Q595" i="1" s="1"/>
  <c r="P594" i="1"/>
  <c r="O594" i="1"/>
  <c r="M594" i="1"/>
  <c r="J594" i="1"/>
  <c r="K594" i="1" s="1"/>
  <c r="Q594" i="1" s="1"/>
  <c r="P593" i="1"/>
  <c r="O593" i="1"/>
  <c r="M593" i="1"/>
  <c r="J593" i="1"/>
  <c r="K593" i="1" s="1"/>
  <c r="Q593" i="1" s="1"/>
  <c r="P592" i="1"/>
  <c r="O592" i="1"/>
  <c r="M592" i="1"/>
  <c r="J592" i="1"/>
  <c r="K592" i="1" s="1"/>
  <c r="Q592" i="1" s="1"/>
  <c r="P591" i="1"/>
  <c r="O591" i="1"/>
  <c r="M591" i="1"/>
  <c r="J591" i="1"/>
  <c r="K591" i="1" s="1"/>
  <c r="Q591" i="1" s="1"/>
  <c r="P586" i="1"/>
  <c r="O586" i="1"/>
  <c r="N586" i="1"/>
  <c r="M586" i="1"/>
  <c r="J586" i="1"/>
  <c r="K586" i="1" s="1"/>
  <c r="Q586" i="1" s="1"/>
  <c r="P585" i="1"/>
  <c r="O585" i="1"/>
  <c r="N585" i="1"/>
  <c r="M585" i="1"/>
  <c r="J585" i="1"/>
  <c r="K585" i="1" s="1"/>
  <c r="Q585" i="1" s="1"/>
  <c r="P584" i="1"/>
  <c r="O584" i="1"/>
  <c r="N584" i="1"/>
  <c r="M584" i="1"/>
  <c r="J584" i="1"/>
  <c r="K584" i="1" s="1"/>
  <c r="Q584" i="1" s="1"/>
  <c r="P583" i="1"/>
  <c r="O583" i="1"/>
  <c r="N583" i="1"/>
  <c r="M583" i="1"/>
  <c r="J583" i="1"/>
  <c r="K583" i="1" s="1"/>
  <c r="Q583" i="1" s="1"/>
  <c r="P582" i="1"/>
  <c r="O582" i="1"/>
  <c r="N582" i="1"/>
  <c r="M582" i="1"/>
  <c r="J582" i="1"/>
  <c r="K582" i="1" s="1"/>
  <c r="Q582" i="1" s="1"/>
  <c r="P580" i="1"/>
  <c r="O580" i="1"/>
  <c r="N580" i="1"/>
  <c r="M580" i="1"/>
  <c r="J580" i="1"/>
  <c r="K580" i="1" s="1"/>
  <c r="Q580" i="1" s="1"/>
  <c r="P579" i="1"/>
  <c r="O579" i="1"/>
  <c r="N579" i="1"/>
  <c r="M579" i="1"/>
  <c r="J579" i="1"/>
  <c r="K579" i="1" s="1"/>
  <c r="Q579" i="1" s="1"/>
  <c r="P577" i="1"/>
  <c r="O577" i="1"/>
  <c r="N577" i="1"/>
  <c r="M577" i="1"/>
  <c r="J577" i="1"/>
  <c r="K577" i="1" s="1"/>
  <c r="Q577" i="1" s="1"/>
  <c r="P576" i="1"/>
  <c r="O576" i="1"/>
  <c r="N576" i="1"/>
  <c r="M576" i="1"/>
  <c r="J576" i="1"/>
  <c r="K576" i="1" s="1"/>
  <c r="Q576" i="1" s="1"/>
  <c r="P575" i="1"/>
  <c r="O575" i="1"/>
  <c r="N575" i="1"/>
  <c r="M575" i="1"/>
  <c r="J575" i="1"/>
  <c r="K575" i="1" s="1"/>
  <c r="Q575" i="1" s="1"/>
  <c r="P574" i="1"/>
  <c r="O574" i="1"/>
  <c r="N574" i="1"/>
  <c r="M574" i="1"/>
  <c r="J574" i="1"/>
  <c r="K574" i="1" s="1"/>
  <c r="Q574" i="1" s="1"/>
  <c r="P573" i="1"/>
  <c r="O573" i="1"/>
  <c r="N573" i="1"/>
  <c r="M573" i="1"/>
  <c r="J573" i="1"/>
  <c r="K573" i="1" s="1"/>
  <c r="Q573" i="1" s="1"/>
  <c r="P572" i="1"/>
  <c r="O572" i="1"/>
  <c r="N572" i="1"/>
  <c r="M572" i="1"/>
  <c r="J572" i="1"/>
  <c r="K572" i="1" s="1"/>
  <c r="Q572" i="1" s="1"/>
  <c r="P571" i="1"/>
  <c r="O571" i="1"/>
  <c r="N571" i="1"/>
  <c r="M571" i="1"/>
  <c r="J571" i="1"/>
  <c r="K571" i="1" s="1"/>
  <c r="Q571" i="1" s="1"/>
  <c r="P569" i="1"/>
  <c r="O569" i="1"/>
  <c r="N569" i="1"/>
  <c r="M569" i="1"/>
  <c r="J569" i="1"/>
  <c r="K569" i="1" s="1"/>
  <c r="Q569" i="1" s="1"/>
  <c r="P568" i="1"/>
  <c r="O568" i="1"/>
  <c r="N568" i="1"/>
  <c r="M568" i="1"/>
  <c r="J568" i="1"/>
  <c r="K568" i="1" s="1"/>
  <c r="Q568" i="1" s="1"/>
  <c r="P567" i="1"/>
  <c r="O567" i="1"/>
  <c r="N567" i="1"/>
  <c r="M567" i="1"/>
  <c r="J567" i="1"/>
  <c r="K567" i="1" s="1"/>
  <c r="Q567" i="1" s="1"/>
  <c r="P562" i="1"/>
  <c r="O562" i="1"/>
  <c r="N562" i="1"/>
  <c r="M562" i="1"/>
  <c r="J562" i="1"/>
  <c r="K562" i="1" s="1"/>
  <c r="Q562" i="1" s="1"/>
  <c r="P561" i="1"/>
  <c r="O561" i="1"/>
  <c r="N561" i="1"/>
  <c r="M561" i="1"/>
  <c r="J561" i="1"/>
  <c r="K561" i="1" s="1"/>
  <c r="Q561" i="1" s="1"/>
  <c r="P555" i="1"/>
  <c r="P556" i="1" s="1"/>
  <c r="O555" i="1"/>
  <c r="O556" i="1" s="1"/>
  <c r="N555" i="1"/>
  <c r="N556" i="1" s="1"/>
  <c r="M555" i="1"/>
  <c r="M556" i="1" s="1"/>
  <c r="J555" i="1"/>
  <c r="K555" i="1" s="1"/>
  <c r="Q555" i="1" s="1"/>
  <c r="Q556" i="1" s="1"/>
  <c r="P551" i="1"/>
  <c r="P552" i="1" s="1"/>
  <c r="O551" i="1"/>
  <c r="O552" i="1" s="1"/>
  <c r="N551" i="1"/>
  <c r="N552" i="1" s="1"/>
  <c r="M551" i="1"/>
  <c r="M552" i="1" s="1"/>
  <c r="J551" i="1"/>
  <c r="K551" i="1" s="1"/>
  <c r="Q551" i="1" s="1"/>
  <c r="Q552" i="1" s="1"/>
  <c r="P547" i="1"/>
  <c r="O547" i="1"/>
  <c r="N547" i="1"/>
  <c r="M547" i="1"/>
  <c r="J547" i="1"/>
  <c r="K547" i="1" s="1"/>
  <c r="Q547" i="1" s="1"/>
  <c r="P546" i="1"/>
  <c r="O546" i="1"/>
  <c r="O548" i="1" s="1"/>
  <c r="N546" i="1"/>
  <c r="M546" i="1"/>
  <c r="M548" i="1" s="1"/>
  <c r="J546" i="1"/>
  <c r="K546" i="1" s="1"/>
  <c r="Q546" i="1" s="1"/>
  <c r="P542" i="1"/>
  <c r="P543" i="1" s="1"/>
  <c r="O542" i="1"/>
  <c r="O543" i="1" s="1"/>
  <c r="N542" i="1"/>
  <c r="N543" i="1" s="1"/>
  <c r="M542" i="1"/>
  <c r="M543" i="1" s="1"/>
  <c r="J542" i="1"/>
  <c r="K542" i="1" s="1"/>
  <c r="Q542" i="1" s="1"/>
  <c r="Q543" i="1" s="1"/>
  <c r="P538" i="1"/>
  <c r="O538" i="1"/>
  <c r="N538" i="1"/>
  <c r="M538" i="1"/>
  <c r="J538" i="1"/>
  <c r="K538" i="1" s="1"/>
  <c r="Q538" i="1" s="1"/>
  <c r="P537" i="1"/>
  <c r="O537" i="1"/>
  <c r="N537" i="1"/>
  <c r="M537" i="1"/>
  <c r="J537" i="1"/>
  <c r="K537" i="1" s="1"/>
  <c r="Q537" i="1" s="1"/>
  <c r="P533" i="1"/>
  <c r="O533" i="1"/>
  <c r="N533" i="1"/>
  <c r="M533" i="1"/>
  <c r="J533" i="1"/>
  <c r="K533" i="1" s="1"/>
  <c r="Q533" i="1" s="1"/>
  <c r="P532" i="1"/>
  <c r="O532" i="1"/>
  <c r="N532" i="1"/>
  <c r="M532" i="1"/>
  <c r="J532" i="1"/>
  <c r="K532" i="1" s="1"/>
  <c r="Q532" i="1" s="1"/>
  <c r="P531" i="1"/>
  <c r="O531" i="1"/>
  <c r="N531" i="1"/>
  <c r="M531" i="1"/>
  <c r="J531" i="1"/>
  <c r="K531" i="1" s="1"/>
  <c r="Q531" i="1" s="1"/>
  <c r="P530" i="1"/>
  <c r="O530" i="1"/>
  <c r="N530" i="1"/>
  <c r="M530" i="1"/>
  <c r="J530" i="1"/>
  <c r="K530" i="1" s="1"/>
  <c r="Q530" i="1" s="1"/>
  <c r="P525" i="1"/>
  <c r="O525" i="1"/>
  <c r="N525" i="1"/>
  <c r="M525" i="1"/>
  <c r="J525" i="1"/>
  <c r="K525" i="1" s="1"/>
  <c r="Q525" i="1" s="1"/>
  <c r="P524" i="1"/>
  <c r="O524" i="1"/>
  <c r="N524" i="1"/>
  <c r="M524" i="1"/>
  <c r="J524" i="1"/>
  <c r="K524" i="1" s="1"/>
  <c r="Q524" i="1" s="1"/>
  <c r="P522" i="1"/>
  <c r="O522" i="1"/>
  <c r="N522" i="1"/>
  <c r="M522" i="1"/>
  <c r="J522" i="1"/>
  <c r="K522" i="1" s="1"/>
  <c r="Q522" i="1" s="1"/>
  <c r="P521" i="1"/>
  <c r="O521" i="1"/>
  <c r="N521" i="1"/>
  <c r="M521" i="1"/>
  <c r="J521" i="1"/>
  <c r="K521" i="1" s="1"/>
  <c r="Q521" i="1" s="1"/>
  <c r="P516" i="1"/>
  <c r="O516" i="1"/>
  <c r="N516" i="1"/>
  <c r="M516" i="1"/>
  <c r="J516" i="1"/>
  <c r="K516" i="1" s="1"/>
  <c r="Q516" i="1" s="1"/>
  <c r="P515" i="1"/>
  <c r="N515" i="1"/>
  <c r="M515" i="1"/>
  <c r="J515" i="1"/>
  <c r="K515" i="1" s="1"/>
  <c r="Q515" i="1" s="1"/>
  <c r="P514" i="1"/>
  <c r="O514" i="1"/>
  <c r="N514" i="1"/>
  <c r="M514" i="1"/>
  <c r="J514" i="1"/>
  <c r="K514" i="1" s="1"/>
  <c r="Q514" i="1" s="1"/>
  <c r="P513" i="1"/>
  <c r="O513" i="1"/>
  <c r="N513" i="1"/>
  <c r="M513" i="1"/>
  <c r="J513" i="1"/>
  <c r="K513" i="1" s="1"/>
  <c r="Q513" i="1" s="1"/>
  <c r="P512" i="1"/>
  <c r="O512" i="1"/>
  <c r="N512" i="1"/>
  <c r="M512" i="1"/>
  <c r="J512" i="1"/>
  <c r="K512" i="1" s="1"/>
  <c r="Q512" i="1" s="1"/>
  <c r="P511" i="1"/>
  <c r="O511" i="1"/>
  <c r="N511" i="1"/>
  <c r="M511" i="1"/>
  <c r="J511" i="1"/>
  <c r="K511" i="1" s="1"/>
  <c r="Q511" i="1" s="1"/>
  <c r="P509" i="1"/>
  <c r="O509" i="1"/>
  <c r="N509" i="1"/>
  <c r="M509" i="1"/>
  <c r="J509" i="1"/>
  <c r="K509" i="1" s="1"/>
  <c r="Q509" i="1" s="1"/>
  <c r="P508" i="1"/>
  <c r="O508" i="1"/>
  <c r="N508" i="1"/>
  <c r="M508" i="1"/>
  <c r="J508" i="1"/>
  <c r="K508" i="1" s="1"/>
  <c r="Q508" i="1" s="1"/>
  <c r="O507" i="1"/>
  <c r="N507" i="1"/>
  <c r="M507" i="1"/>
  <c r="J507" i="1"/>
  <c r="K507" i="1" s="1"/>
  <c r="Q507" i="1" s="1"/>
  <c r="P506" i="1"/>
  <c r="O506" i="1"/>
  <c r="N506" i="1"/>
  <c r="M506" i="1"/>
  <c r="J506" i="1"/>
  <c r="K506" i="1" s="1"/>
  <c r="Q506" i="1" s="1"/>
  <c r="P505" i="1"/>
  <c r="O505" i="1"/>
  <c r="N505" i="1"/>
  <c r="M505" i="1"/>
  <c r="J505" i="1"/>
  <c r="K505" i="1" s="1"/>
  <c r="Q505" i="1" s="1"/>
  <c r="P503" i="1"/>
  <c r="O503" i="1"/>
  <c r="N503" i="1"/>
  <c r="M503" i="1"/>
  <c r="J503" i="1"/>
  <c r="K503" i="1" s="1"/>
  <c r="Q503" i="1" s="1"/>
  <c r="P502" i="1"/>
  <c r="O502" i="1"/>
  <c r="N502" i="1"/>
  <c r="M502" i="1"/>
  <c r="J502" i="1"/>
  <c r="K502" i="1" s="1"/>
  <c r="Q502" i="1" s="1"/>
  <c r="P501" i="1"/>
  <c r="O501" i="1"/>
  <c r="N501" i="1"/>
  <c r="M501" i="1"/>
  <c r="J501" i="1"/>
  <c r="K501" i="1" s="1"/>
  <c r="Q501" i="1" s="1"/>
  <c r="P500" i="1"/>
  <c r="O500" i="1"/>
  <c r="N500" i="1"/>
  <c r="M500" i="1"/>
  <c r="J500" i="1"/>
  <c r="K500" i="1" s="1"/>
  <c r="Q500" i="1" s="1"/>
  <c r="P496" i="1"/>
  <c r="P497" i="1" s="1"/>
  <c r="O496" i="1"/>
  <c r="O497" i="1" s="1"/>
  <c r="N496" i="1"/>
  <c r="N497" i="1" s="1"/>
  <c r="M496" i="1"/>
  <c r="M497" i="1" s="1"/>
  <c r="J496" i="1"/>
  <c r="K496" i="1" s="1"/>
  <c r="Q496" i="1" s="1"/>
  <c r="Q497" i="1" s="1"/>
  <c r="P491" i="1"/>
  <c r="O491" i="1"/>
  <c r="N491" i="1"/>
  <c r="M491" i="1"/>
  <c r="J491" i="1"/>
  <c r="K491" i="1" s="1"/>
  <c r="Q491" i="1" s="1"/>
  <c r="P489" i="1"/>
  <c r="O489" i="1"/>
  <c r="N489" i="1"/>
  <c r="M489" i="1"/>
  <c r="J489" i="1"/>
  <c r="K489" i="1" s="1"/>
  <c r="Q489" i="1" s="1"/>
  <c r="P484" i="1"/>
  <c r="O484" i="1"/>
  <c r="N484" i="1"/>
  <c r="M484" i="1"/>
  <c r="J484" i="1"/>
  <c r="K484" i="1" s="1"/>
  <c r="Q484" i="1" s="1"/>
  <c r="P483" i="1"/>
  <c r="O483" i="1"/>
  <c r="N483" i="1"/>
  <c r="M483" i="1"/>
  <c r="J483" i="1"/>
  <c r="K483" i="1" s="1"/>
  <c r="Q483" i="1" s="1"/>
  <c r="P482" i="1"/>
  <c r="O482" i="1"/>
  <c r="N482" i="1"/>
  <c r="M482" i="1"/>
  <c r="J482" i="1"/>
  <c r="K482" i="1" s="1"/>
  <c r="Q482" i="1" s="1"/>
  <c r="P481" i="1"/>
  <c r="O481" i="1"/>
  <c r="N481" i="1"/>
  <c r="M481" i="1"/>
  <c r="J481" i="1"/>
  <c r="K481" i="1" s="1"/>
  <c r="Q481" i="1" s="1"/>
  <c r="P479" i="1"/>
  <c r="O479" i="1"/>
  <c r="N479" i="1"/>
  <c r="M479" i="1"/>
  <c r="J479" i="1"/>
  <c r="K479" i="1" s="1"/>
  <c r="Q479" i="1" s="1"/>
  <c r="P478" i="1"/>
  <c r="O478" i="1"/>
  <c r="N478" i="1"/>
  <c r="M478" i="1"/>
  <c r="J478" i="1"/>
  <c r="K478" i="1" s="1"/>
  <c r="Q478" i="1" s="1"/>
  <c r="P477" i="1"/>
  <c r="O477" i="1"/>
  <c r="N477" i="1"/>
  <c r="M477" i="1"/>
  <c r="J477" i="1"/>
  <c r="K477" i="1" s="1"/>
  <c r="Q477" i="1" s="1"/>
  <c r="P472" i="1"/>
  <c r="P473" i="1" s="1"/>
  <c r="O472" i="1"/>
  <c r="O473" i="1" s="1"/>
  <c r="N472" i="1"/>
  <c r="N473" i="1" s="1"/>
  <c r="M472" i="1"/>
  <c r="M473" i="1" s="1"/>
  <c r="J472" i="1"/>
  <c r="K472" i="1" s="1"/>
  <c r="Q472" i="1" s="1"/>
  <c r="Q473" i="1" s="1"/>
  <c r="P468" i="1"/>
  <c r="O468" i="1"/>
  <c r="N468" i="1"/>
  <c r="M468" i="1"/>
  <c r="J468" i="1"/>
  <c r="K468" i="1" s="1"/>
  <c r="Q468" i="1" s="1"/>
  <c r="P467" i="1"/>
  <c r="O467" i="1"/>
  <c r="N467" i="1"/>
  <c r="M467" i="1"/>
  <c r="J467" i="1"/>
  <c r="K467" i="1" s="1"/>
  <c r="Q467" i="1" s="1"/>
  <c r="P466" i="1"/>
  <c r="O466" i="1"/>
  <c r="N466" i="1"/>
  <c r="M466" i="1"/>
  <c r="J466" i="1"/>
  <c r="K466" i="1" s="1"/>
  <c r="Q466" i="1" s="1"/>
  <c r="P463" i="1"/>
  <c r="O462" i="1"/>
  <c r="O463" i="1" s="1"/>
  <c r="N462" i="1"/>
  <c r="N463" i="1" s="1"/>
  <c r="M462" i="1"/>
  <c r="M463" i="1" s="1"/>
  <c r="J462" i="1"/>
  <c r="K462" i="1" s="1"/>
  <c r="Q462" i="1" s="1"/>
  <c r="Q463" i="1" s="1"/>
  <c r="P458" i="1"/>
  <c r="O458" i="1"/>
  <c r="N458" i="1"/>
  <c r="M458" i="1"/>
  <c r="J458" i="1"/>
  <c r="K458" i="1" s="1"/>
  <c r="Q458" i="1" s="1"/>
  <c r="P457" i="1"/>
  <c r="O457" i="1"/>
  <c r="N457" i="1"/>
  <c r="M457" i="1"/>
  <c r="J457" i="1"/>
  <c r="K457" i="1" s="1"/>
  <c r="Q457" i="1" s="1"/>
  <c r="P455" i="1"/>
  <c r="O455" i="1"/>
  <c r="N455" i="1"/>
  <c r="M455" i="1"/>
  <c r="J455" i="1"/>
  <c r="K455" i="1" s="1"/>
  <c r="Q455" i="1" s="1"/>
  <c r="P451" i="1"/>
  <c r="O451" i="1"/>
  <c r="N451" i="1"/>
  <c r="M451" i="1"/>
  <c r="J451" i="1"/>
  <c r="K451" i="1" s="1"/>
  <c r="Q451" i="1" s="1"/>
  <c r="P450" i="1"/>
  <c r="O450" i="1"/>
  <c r="N450" i="1"/>
  <c r="M450" i="1"/>
  <c r="J450" i="1"/>
  <c r="K450" i="1" s="1"/>
  <c r="Q450" i="1" s="1"/>
  <c r="P449" i="1"/>
  <c r="O449" i="1"/>
  <c r="N449" i="1"/>
  <c r="M449" i="1"/>
  <c r="J449" i="1"/>
  <c r="K449" i="1" s="1"/>
  <c r="Q449" i="1" s="1"/>
  <c r="P448" i="1"/>
  <c r="O448" i="1"/>
  <c r="N448" i="1"/>
  <c r="M448" i="1"/>
  <c r="J448" i="1"/>
  <c r="K448" i="1" s="1"/>
  <c r="Q448" i="1" s="1"/>
  <c r="P447" i="1"/>
  <c r="O447" i="1"/>
  <c r="N447" i="1"/>
  <c r="M447" i="1"/>
  <c r="J447" i="1"/>
  <c r="K447" i="1" s="1"/>
  <c r="Q447" i="1" s="1"/>
  <c r="P446" i="1"/>
  <c r="O446" i="1"/>
  <c r="N446" i="1"/>
  <c r="M446" i="1"/>
  <c r="J446" i="1"/>
  <c r="K446" i="1" s="1"/>
  <c r="Q446" i="1" s="1"/>
  <c r="P444" i="1"/>
  <c r="O444" i="1"/>
  <c r="N444" i="1"/>
  <c r="M444" i="1"/>
  <c r="J444" i="1"/>
  <c r="K444" i="1" s="1"/>
  <c r="Q444" i="1" s="1"/>
  <c r="P443" i="1"/>
  <c r="O443" i="1"/>
  <c r="N443" i="1"/>
  <c r="M443" i="1"/>
  <c r="J443" i="1"/>
  <c r="K443" i="1" s="1"/>
  <c r="Q443" i="1" s="1"/>
  <c r="P439" i="1"/>
  <c r="P440" i="1" s="1"/>
  <c r="O439" i="1"/>
  <c r="O440" i="1" s="1"/>
  <c r="N439" i="1"/>
  <c r="N440" i="1" s="1"/>
  <c r="M439" i="1"/>
  <c r="M440" i="1" s="1"/>
  <c r="J439" i="1"/>
  <c r="K439" i="1" s="1"/>
  <c r="Q439" i="1" s="1"/>
  <c r="Q440" i="1" s="1"/>
  <c r="P435" i="1"/>
  <c r="P436" i="1" s="1"/>
  <c r="O435" i="1"/>
  <c r="O436" i="1" s="1"/>
  <c r="N435" i="1"/>
  <c r="N436" i="1" s="1"/>
  <c r="M435" i="1"/>
  <c r="M436" i="1" s="1"/>
  <c r="J435" i="1"/>
  <c r="K435" i="1" s="1"/>
  <c r="Q435" i="1" s="1"/>
  <c r="Q436" i="1" s="1"/>
  <c r="P431" i="1"/>
  <c r="P432" i="1" s="1"/>
  <c r="O431" i="1"/>
  <c r="O432" i="1" s="1"/>
  <c r="N431" i="1"/>
  <c r="N432" i="1" s="1"/>
  <c r="M431" i="1"/>
  <c r="M432" i="1" s="1"/>
  <c r="J431" i="1"/>
  <c r="K431" i="1" s="1"/>
  <c r="Q431" i="1" s="1"/>
  <c r="Q432" i="1" s="1"/>
  <c r="P427" i="1"/>
  <c r="P428" i="1" s="1"/>
  <c r="O427" i="1"/>
  <c r="O428" i="1" s="1"/>
  <c r="N427" i="1"/>
  <c r="N428" i="1" s="1"/>
  <c r="M427" i="1"/>
  <c r="M428" i="1" s="1"/>
  <c r="J427" i="1"/>
  <c r="K427" i="1" s="1"/>
  <c r="Q427" i="1" s="1"/>
  <c r="Q428" i="1" s="1"/>
  <c r="P423" i="1"/>
  <c r="P424" i="1" s="1"/>
  <c r="O423" i="1"/>
  <c r="O424" i="1" s="1"/>
  <c r="N423" i="1"/>
  <c r="N424" i="1" s="1"/>
  <c r="M423" i="1"/>
  <c r="M424" i="1" s="1"/>
  <c r="J423" i="1"/>
  <c r="K423" i="1" s="1"/>
  <c r="Q423" i="1" s="1"/>
  <c r="Q424" i="1" s="1"/>
  <c r="P419" i="1"/>
  <c r="O419" i="1"/>
  <c r="N419" i="1"/>
  <c r="M419" i="1"/>
  <c r="J419" i="1"/>
  <c r="K419" i="1" s="1"/>
  <c r="Q419" i="1" s="1"/>
  <c r="P418" i="1"/>
  <c r="O418" i="1"/>
  <c r="N418" i="1"/>
  <c r="M418" i="1"/>
  <c r="J418" i="1"/>
  <c r="K418" i="1" s="1"/>
  <c r="Q418" i="1" s="1"/>
  <c r="P417" i="1"/>
  <c r="O417" i="1"/>
  <c r="N417" i="1"/>
  <c r="M417" i="1"/>
  <c r="J417" i="1"/>
  <c r="K417" i="1" s="1"/>
  <c r="Q417" i="1" s="1"/>
  <c r="P416" i="1"/>
  <c r="O416" i="1"/>
  <c r="N416" i="1"/>
  <c r="M416" i="1"/>
  <c r="J416" i="1"/>
  <c r="K416" i="1" s="1"/>
  <c r="Q416" i="1" s="1"/>
  <c r="P415" i="1"/>
  <c r="O415" i="1"/>
  <c r="N415" i="1"/>
  <c r="M415" i="1"/>
  <c r="J415" i="1"/>
  <c r="K415" i="1" s="1"/>
  <c r="Q415" i="1" s="1"/>
  <c r="P414" i="1"/>
  <c r="O414" i="1"/>
  <c r="N414" i="1"/>
  <c r="M414" i="1"/>
  <c r="J414" i="1"/>
  <c r="K414" i="1" s="1"/>
  <c r="Q414" i="1" s="1"/>
  <c r="P410" i="1"/>
  <c r="O410" i="1"/>
  <c r="N410" i="1"/>
  <c r="M410" i="1"/>
  <c r="J410" i="1"/>
  <c r="K410" i="1" s="1"/>
  <c r="Q410" i="1" s="1"/>
  <c r="P409" i="1"/>
  <c r="O409" i="1"/>
  <c r="N409" i="1"/>
  <c r="M409" i="1"/>
  <c r="J409" i="1"/>
  <c r="K409" i="1" s="1"/>
  <c r="Q409" i="1" s="1"/>
  <c r="P408" i="1"/>
  <c r="O408" i="1"/>
  <c r="N408" i="1"/>
  <c r="M408" i="1"/>
  <c r="J408" i="1"/>
  <c r="K408" i="1" s="1"/>
  <c r="Q408" i="1" s="1"/>
  <c r="P407" i="1"/>
  <c r="O407" i="1"/>
  <c r="N407" i="1"/>
  <c r="M407" i="1"/>
  <c r="J407" i="1"/>
  <c r="K407" i="1" s="1"/>
  <c r="Q407" i="1" s="1"/>
  <c r="P406" i="1"/>
  <c r="O406" i="1"/>
  <c r="N406" i="1"/>
  <c r="M406" i="1"/>
  <c r="J406" i="1"/>
  <c r="K406" i="1" s="1"/>
  <c r="Q406" i="1" s="1"/>
  <c r="P402" i="1"/>
  <c r="O402" i="1"/>
  <c r="N402" i="1"/>
  <c r="M402" i="1"/>
  <c r="J402" i="1"/>
  <c r="K402" i="1" s="1"/>
  <c r="Q402" i="1" s="1"/>
  <c r="P401" i="1"/>
  <c r="O401" i="1"/>
  <c r="N401" i="1"/>
  <c r="M401" i="1"/>
  <c r="J401" i="1"/>
  <c r="K401" i="1" s="1"/>
  <c r="Q401" i="1" s="1"/>
  <c r="P397" i="1"/>
  <c r="O397" i="1"/>
  <c r="N397" i="1"/>
  <c r="M397" i="1"/>
  <c r="J397" i="1"/>
  <c r="K397" i="1" s="1"/>
  <c r="Q397" i="1" s="1"/>
  <c r="Q398" i="1" s="1"/>
  <c r="P396" i="1"/>
  <c r="O396" i="1"/>
  <c r="N396" i="1"/>
  <c r="M396" i="1"/>
  <c r="J396" i="1"/>
  <c r="K396" i="1" s="1"/>
  <c r="P391" i="1"/>
  <c r="O391" i="1"/>
  <c r="N391" i="1"/>
  <c r="M391" i="1"/>
  <c r="J391" i="1"/>
  <c r="K391" i="1" s="1"/>
  <c r="Q391" i="1" s="1"/>
  <c r="P390" i="1"/>
  <c r="O390" i="1"/>
  <c r="N390" i="1"/>
  <c r="M390" i="1"/>
  <c r="J390" i="1"/>
  <c r="K390" i="1" s="1"/>
  <c r="Q390" i="1" s="1"/>
  <c r="P385" i="1"/>
  <c r="P386" i="1" s="1"/>
  <c r="O385" i="1"/>
  <c r="O386" i="1" s="1"/>
  <c r="N385" i="1"/>
  <c r="N386" i="1" s="1"/>
  <c r="M385" i="1"/>
  <c r="M386" i="1" s="1"/>
  <c r="J385" i="1"/>
  <c r="K385" i="1" s="1"/>
  <c r="Q385" i="1" s="1"/>
  <c r="Q386" i="1" s="1"/>
  <c r="P381" i="1"/>
  <c r="P382" i="1" s="1"/>
  <c r="O381" i="1"/>
  <c r="O382" i="1" s="1"/>
  <c r="N381" i="1"/>
  <c r="N382" i="1" s="1"/>
  <c r="M381" i="1"/>
  <c r="M382" i="1" s="1"/>
  <c r="J381" i="1"/>
  <c r="K381" i="1" s="1"/>
  <c r="Q381" i="1" s="1"/>
  <c r="Q382" i="1" s="1"/>
  <c r="P377" i="1"/>
  <c r="O377" i="1"/>
  <c r="N377" i="1"/>
  <c r="M377" i="1"/>
  <c r="J377" i="1"/>
  <c r="K377" i="1" s="1"/>
  <c r="Q377" i="1" s="1"/>
  <c r="P376" i="1"/>
  <c r="O376" i="1"/>
  <c r="N376" i="1"/>
  <c r="M376" i="1"/>
  <c r="J376" i="1"/>
  <c r="K376" i="1" s="1"/>
  <c r="Q376" i="1" s="1"/>
  <c r="P375" i="1"/>
  <c r="O375" i="1"/>
  <c r="N375" i="1"/>
  <c r="M375" i="1"/>
  <c r="J375" i="1"/>
  <c r="K375" i="1" s="1"/>
  <c r="Q375" i="1" s="1"/>
  <c r="P374" i="1"/>
  <c r="O374" i="1"/>
  <c r="N374" i="1"/>
  <c r="M374" i="1"/>
  <c r="J374" i="1"/>
  <c r="K374" i="1" s="1"/>
  <c r="Q374" i="1" s="1"/>
  <c r="P370" i="1"/>
  <c r="P371" i="1" s="1"/>
  <c r="O370" i="1"/>
  <c r="O371" i="1" s="1"/>
  <c r="N370" i="1"/>
  <c r="N371" i="1" s="1"/>
  <c r="M370" i="1"/>
  <c r="M371" i="1" s="1"/>
  <c r="J370" i="1"/>
  <c r="K370" i="1" s="1"/>
  <c r="Q370" i="1" s="1"/>
  <c r="Q371" i="1" s="1"/>
  <c r="O366" i="1"/>
  <c r="N366" i="1"/>
  <c r="M366" i="1"/>
  <c r="J366" i="1"/>
  <c r="K366" i="1" s="1"/>
  <c r="Q366" i="1" s="1"/>
  <c r="P365" i="1"/>
  <c r="O365" i="1"/>
  <c r="N365" i="1"/>
  <c r="M365" i="1"/>
  <c r="J365" i="1"/>
  <c r="K365" i="1" s="1"/>
  <c r="Q365" i="1" s="1"/>
  <c r="P364" i="1"/>
  <c r="O364" i="1"/>
  <c r="N364" i="1"/>
  <c r="M364" i="1"/>
  <c r="J364" i="1"/>
  <c r="K364" i="1" s="1"/>
  <c r="Q364" i="1" s="1"/>
  <c r="P363" i="1"/>
  <c r="O363" i="1"/>
  <c r="N363" i="1"/>
  <c r="M363" i="1"/>
  <c r="J363" i="1"/>
  <c r="K363" i="1" s="1"/>
  <c r="Q363" i="1" s="1"/>
  <c r="P359" i="1"/>
  <c r="O359" i="1"/>
  <c r="N359" i="1"/>
  <c r="M359" i="1"/>
  <c r="J359" i="1"/>
  <c r="K359" i="1" s="1"/>
  <c r="Q359" i="1" s="1"/>
  <c r="P358" i="1"/>
  <c r="O358" i="1"/>
  <c r="N358" i="1"/>
  <c r="M358" i="1"/>
  <c r="J358" i="1"/>
  <c r="K358" i="1" s="1"/>
  <c r="Q358" i="1" s="1"/>
  <c r="P353" i="1"/>
  <c r="P354" i="1" s="1"/>
  <c r="O353" i="1"/>
  <c r="O354" i="1" s="1"/>
  <c r="N353" i="1"/>
  <c r="N354" i="1" s="1"/>
  <c r="M353" i="1"/>
  <c r="M354" i="1" s="1"/>
  <c r="J353" i="1"/>
  <c r="K353" i="1" s="1"/>
  <c r="Q353" i="1" s="1"/>
  <c r="Q354" i="1" s="1"/>
  <c r="P349" i="1"/>
  <c r="O349" i="1"/>
  <c r="N349" i="1"/>
  <c r="M349" i="1"/>
  <c r="J349" i="1"/>
  <c r="K349" i="1" s="1"/>
  <c r="Q349" i="1" s="1"/>
  <c r="P348" i="1"/>
  <c r="O348" i="1"/>
  <c r="N348" i="1"/>
  <c r="M348" i="1"/>
  <c r="J348" i="1"/>
  <c r="K348" i="1" s="1"/>
  <c r="Q348" i="1" s="1"/>
  <c r="P344" i="1"/>
  <c r="O344" i="1"/>
  <c r="N344" i="1"/>
  <c r="M344" i="1"/>
  <c r="J344" i="1"/>
  <c r="K344" i="1" s="1"/>
  <c r="Q344" i="1" s="1"/>
  <c r="P343" i="1"/>
  <c r="O343" i="1"/>
  <c r="N343" i="1"/>
  <c r="M343" i="1"/>
  <c r="J343" i="1"/>
  <c r="K343" i="1" s="1"/>
  <c r="Q343" i="1" s="1"/>
  <c r="P339" i="1"/>
  <c r="O339" i="1"/>
  <c r="N339" i="1"/>
  <c r="M339" i="1"/>
  <c r="J339" i="1"/>
  <c r="K339" i="1" s="1"/>
  <c r="Q339" i="1" s="1"/>
  <c r="P338" i="1"/>
  <c r="O338" i="1"/>
  <c r="N338" i="1"/>
  <c r="M338" i="1"/>
  <c r="J338" i="1"/>
  <c r="K338" i="1" s="1"/>
  <c r="Q338" i="1" s="1"/>
  <c r="P337" i="1"/>
  <c r="O337" i="1"/>
  <c r="N337" i="1"/>
  <c r="M337" i="1"/>
  <c r="J337" i="1"/>
  <c r="K337" i="1" s="1"/>
  <c r="Q337" i="1" s="1"/>
  <c r="P336" i="1"/>
  <c r="O336" i="1"/>
  <c r="N336" i="1"/>
  <c r="M336" i="1"/>
  <c r="J336" i="1"/>
  <c r="K336" i="1" s="1"/>
  <c r="Q336" i="1" s="1"/>
  <c r="P335" i="1"/>
  <c r="O335" i="1"/>
  <c r="N335" i="1"/>
  <c r="M335" i="1"/>
  <c r="J335" i="1"/>
  <c r="K335" i="1" s="1"/>
  <c r="Q335" i="1" s="1"/>
  <c r="P334" i="1"/>
  <c r="O334" i="1"/>
  <c r="N334" i="1"/>
  <c r="M334" i="1"/>
  <c r="J334" i="1"/>
  <c r="K334" i="1" s="1"/>
  <c r="Q334" i="1" s="1"/>
  <c r="P333" i="1"/>
  <c r="O333" i="1"/>
  <c r="N333" i="1"/>
  <c r="M333" i="1"/>
  <c r="J333" i="1"/>
  <c r="K333" i="1" s="1"/>
  <c r="Q333" i="1" s="1"/>
  <c r="P332" i="1"/>
  <c r="O332" i="1"/>
  <c r="N332" i="1"/>
  <c r="M332" i="1"/>
  <c r="J332" i="1"/>
  <c r="K332" i="1" s="1"/>
  <c r="Q332" i="1" s="1"/>
  <c r="P330" i="1"/>
  <c r="O330" i="1"/>
  <c r="N330" i="1"/>
  <c r="M330" i="1"/>
  <c r="J330" i="1"/>
  <c r="K330" i="1" s="1"/>
  <c r="Q330" i="1" s="1"/>
  <c r="P329" i="1"/>
  <c r="O329" i="1"/>
  <c r="N329" i="1"/>
  <c r="M329" i="1"/>
  <c r="J329" i="1"/>
  <c r="K329" i="1" s="1"/>
  <c r="Q329" i="1" s="1"/>
  <c r="P328" i="1"/>
  <c r="O328" i="1"/>
  <c r="N328" i="1"/>
  <c r="M328" i="1"/>
  <c r="J328" i="1"/>
  <c r="K328" i="1" s="1"/>
  <c r="Q328" i="1" s="1"/>
  <c r="P327" i="1"/>
  <c r="O327" i="1"/>
  <c r="N327" i="1"/>
  <c r="M327" i="1"/>
  <c r="J327" i="1"/>
  <c r="K327" i="1" s="1"/>
  <c r="Q327" i="1" s="1"/>
  <c r="P325" i="1"/>
  <c r="O325" i="1"/>
  <c r="N325" i="1"/>
  <c r="M325" i="1"/>
  <c r="J325" i="1"/>
  <c r="K325" i="1" s="1"/>
  <c r="Q325" i="1" s="1"/>
  <c r="P321" i="1"/>
  <c r="O321" i="1"/>
  <c r="N321" i="1"/>
  <c r="M321" i="1"/>
  <c r="J321" i="1"/>
  <c r="K321" i="1" s="1"/>
  <c r="Q321" i="1" s="1"/>
  <c r="P320" i="1"/>
  <c r="O320" i="1"/>
  <c r="N320" i="1"/>
  <c r="M320" i="1"/>
  <c r="J320" i="1"/>
  <c r="K320" i="1" s="1"/>
  <c r="Q320" i="1" s="1"/>
  <c r="P319" i="1"/>
  <c r="O319" i="1"/>
  <c r="N319" i="1"/>
  <c r="M319" i="1"/>
  <c r="J319" i="1"/>
  <c r="K319" i="1" s="1"/>
  <c r="Q319" i="1" s="1"/>
  <c r="P315" i="1"/>
  <c r="P316" i="1" s="1"/>
  <c r="O315" i="1"/>
  <c r="O316" i="1" s="1"/>
  <c r="N315" i="1"/>
  <c r="N316" i="1" s="1"/>
  <c r="M315" i="1"/>
  <c r="M316" i="1" s="1"/>
  <c r="J315" i="1"/>
  <c r="K315" i="1" s="1"/>
  <c r="Q315" i="1" s="1"/>
  <c r="Q316" i="1" s="1"/>
  <c r="P311" i="1"/>
  <c r="O311" i="1"/>
  <c r="N311" i="1"/>
  <c r="M311" i="1"/>
  <c r="J311" i="1"/>
  <c r="K311" i="1" s="1"/>
  <c r="Q311" i="1" s="1"/>
  <c r="P310" i="1"/>
  <c r="O310" i="1"/>
  <c r="N310" i="1"/>
  <c r="M310" i="1"/>
  <c r="J310" i="1"/>
  <c r="K310" i="1" s="1"/>
  <c r="Q310" i="1" s="1"/>
  <c r="P305" i="1"/>
  <c r="P306" i="1" s="1"/>
  <c r="O305" i="1"/>
  <c r="O306" i="1" s="1"/>
  <c r="N305" i="1"/>
  <c r="N306" i="1" s="1"/>
  <c r="M305" i="1"/>
  <c r="M306" i="1" s="1"/>
  <c r="J305" i="1"/>
  <c r="K305" i="1" s="1"/>
  <c r="Q305" i="1" s="1"/>
  <c r="Q306" i="1" s="1"/>
  <c r="P301" i="1"/>
  <c r="O301" i="1"/>
  <c r="N301" i="1"/>
  <c r="M301" i="1"/>
  <c r="J301" i="1"/>
  <c r="K301" i="1" s="1"/>
  <c r="Q301" i="1" s="1"/>
  <c r="P300" i="1"/>
  <c r="O300" i="1"/>
  <c r="N300" i="1"/>
  <c r="M300" i="1"/>
  <c r="J300" i="1"/>
  <c r="K300" i="1" s="1"/>
  <c r="Q300" i="1" s="1"/>
  <c r="P299" i="1"/>
  <c r="O299" i="1"/>
  <c r="N299" i="1"/>
  <c r="M299" i="1"/>
  <c r="J299" i="1"/>
  <c r="K299" i="1" s="1"/>
  <c r="Q299" i="1" s="1"/>
  <c r="P298" i="1"/>
  <c r="O298" i="1"/>
  <c r="N298" i="1"/>
  <c r="M298" i="1"/>
  <c r="J298" i="1"/>
  <c r="K298" i="1" s="1"/>
  <c r="Q298" i="1" s="1"/>
  <c r="P297" i="1"/>
  <c r="O297" i="1"/>
  <c r="N297" i="1"/>
  <c r="M297" i="1"/>
  <c r="J297" i="1"/>
  <c r="K297" i="1" s="1"/>
  <c r="Q297" i="1" s="1"/>
  <c r="P295" i="1"/>
  <c r="O295" i="1"/>
  <c r="N295" i="1"/>
  <c r="M295" i="1"/>
  <c r="J295" i="1"/>
  <c r="K295" i="1" s="1"/>
  <c r="Q295" i="1" s="1"/>
  <c r="P292" i="1"/>
  <c r="O291" i="1"/>
  <c r="O292" i="1" s="1"/>
  <c r="N291" i="1"/>
  <c r="N292" i="1" s="1"/>
  <c r="M291" i="1"/>
  <c r="M292" i="1" s="1"/>
  <c r="J291" i="1"/>
  <c r="K291" i="1" s="1"/>
  <c r="Q291" i="1" s="1"/>
  <c r="Q292" i="1" s="1"/>
  <c r="P287" i="1"/>
  <c r="P288" i="1" s="1"/>
  <c r="O287" i="1"/>
  <c r="O288" i="1" s="1"/>
  <c r="N287" i="1"/>
  <c r="N288" i="1" s="1"/>
  <c r="M287" i="1"/>
  <c r="M288" i="1" s="1"/>
  <c r="J287" i="1"/>
  <c r="K287" i="1" s="1"/>
  <c r="Q287" i="1" s="1"/>
  <c r="Q288" i="1" s="1"/>
  <c r="P283" i="1"/>
  <c r="P284" i="1" s="1"/>
  <c r="O283" i="1"/>
  <c r="O284" i="1" s="1"/>
  <c r="N283" i="1"/>
  <c r="N284" i="1" s="1"/>
  <c r="M283" i="1"/>
  <c r="M284" i="1" s="1"/>
  <c r="J283" i="1"/>
  <c r="K283" i="1" s="1"/>
  <c r="Q283" i="1" s="1"/>
  <c r="Q284" i="1" s="1"/>
  <c r="P278" i="1"/>
  <c r="O278" i="1"/>
  <c r="N278" i="1"/>
  <c r="M278" i="1"/>
  <c r="J278" i="1"/>
  <c r="K278" i="1" s="1"/>
  <c r="Q278" i="1" s="1"/>
  <c r="P277" i="1"/>
  <c r="O277" i="1"/>
  <c r="N277" i="1"/>
  <c r="M277" i="1"/>
  <c r="J277" i="1"/>
  <c r="K277" i="1" s="1"/>
  <c r="Q277" i="1" s="1"/>
  <c r="P275" i="1"/>
  <c r="O275" i="1"/>
  <c r="N275" i="1"/>
  <c r="M275" i="1"/>
  <c r="J275" i="1"/>
  <c r="K275" i="1" s="1"/>
  <c r="Q275" i="1" s="1"/>
  <c r="P273" i="1"/>
  <c r="O273" i="1"/>
  <c r="N273" i="1"/>
  <c r="M273" i="1"/>
  <c r="J273" i="1"/>
  <c r="K273" i="1" s="1"/>
  <c r="Q273" i="1" s="1"/>
  <c r="P271" i="1"/>
  <c r="O271" i="1"/>
  <c r="N271" i="1"/>
  <c r="M271" i="1"/>
  <c r="J271" i="1"/>
  <c r="K271" i="1" s="1"/>
  <c r="Q271" i="1" s="1"/>
  <c r="P270" i="1"/>
  <c r="O270" i="1"/>
  <c r="N270" i="1"/>
  <c r="M270" i="1"/>
  <c r="J270" i="1"/>
  <c r="K270" i="1" s="1"/>
  <c r="Q270" i="1" s="1"/>
  <c r="P265" i="1"/>
  <c r="O265" i="1"/>
  <c r="N265" i="1"/>
  <c r="M265" i="1"/>
  <c r="J265" i="1"/>
  <c r="K265" i="1" s="1"/>
  <c r="Q265" i="1" s="1"/>
  <c r="P264" i="1"/>
  <c r="O264" i="1"/>
  <c r="N264" i="1"/>
  <c r="M264" i="1"/>
  <c r="J264" i="1"/>
  <c r="K264" i="1" s="1"/>
  <c r="Q264" i="1" s="1"/>
  <c r="O260" i="1"/>
  <c r="P259" i="1"/>
  <c r="P260" i="1" s="1"/>
  <c r="N259" i="1"/>
  <c r="N260" i="1" s="1"/>
  <c r="M259" i="1"/>
  <c r="M260" i="1" s="1"/>
  <c r="J259" i="1"/>
  <c r="K259" i="1" s="1"/>
  <c r="Q259" i="1" s="1"/>
  <c r="Q260" i="1" s="1"/>
  <c r="P255" i="1"/>
  <c r="P256" i="1" s="1"/>
  <c r="O255" i="1"/>
  <c r="O256" i="1" s="1"/>
  <c r="N255" i="1"/>
  <c r="N256" i="1" s="1"/>
  <c r="M255" i="1"/>
  <c r="M256" i="1" s="1"/>
  <c r="J255" i="1"/>
  <c r="K255" i="1" s="1"/>
  <c r="Q255" i="1" s="1"/>
  <c r="Q256" i="1" s="1"/>
  <c r="P251" i="1"/>
  <c r="O251" i="1"/>
  <c r="N251" i="1"/>
  <c r="M251" i="1"/>
  <c r="J251" i="1"/>
  <c r="K251" i="1" s="1"/>
  <c r="Q251" i="1" s="1"/>
  <c r="P250" i="1"/>
  <c r="O250" i="1"/>
  <c r="N250" i="1"/>
  <c r="M250" i="1"/>
  <c r="J250" i="1"/>
  <c r="K250" i="1" s="1"/>
  <c r="Q250" i="1" s="1"/>
  <c r="P249" i="1"/>
  <c r="O249" i="1"/>
  <c r="N249" i="1"/>
  <c r="M249" i="1"/>
  <c r="J249" i="1"/>
  <c r="K249" i="1" s="1"/>
  <c r="Q249" i="1" s="1"/>
  <c r="P248" i="1"/>
  <c r="O248" i="1"/>
  <c r="N248" i="1"/>
  <c r="M248" i="1"/>
  <c r="J248" i="1"/>
  <c r="K248" i="1" s="1"/>
  <c r="Q248" i="1" s="1"/>
  <c r="P247" i="1"/>
  <c r="O247" i="1"/>
  <c r="N247" i="1"/>
  <c r="M247" i="1"/>
  <c r="J247" i="1"/>
  <c r="K247" i="1" s="1"/>
  <c r="Q247" i="1" s="1"/>
  <c r="P242" i="1"/>
  <c r="O242" i="1"/>
  <c r="N242" i="1"/>
  <c r="M242" i="1"/>
  <c r="J242" i="1"/>
  <c r="K242" i="1" s="1"/>
  <c r="Q242" i="1" s="1"/>
  <c r="P241" i="1"/>
  <c r="O241" i="1"/>
  <c r="N241" i="1"/>
  <c r="M241" i="1"/>
  <c r="J241" i="1"/>
  <c r="K241" i="1" s="1"/>
  <c r="Q241" i="1" s="1"/>
  <c r="P236" i="1"/>
  <c r="O236" i="1"/>
  <c r="N236" i="1"/>
  <c r="M236" i="1"/>
  <c r="J236" i="1"/>
  <c r="K236" i="1" s="1"/>
  <c r="Q236" i="1" s="1"/>
  <c r="P235" i="1"/>
  <c r="O235" i="1"/>
  <c r="N235" i="1"/>
  <c r="M235" i="1"/>
  <c r="J235" i="1"/>
  <c r="K235" i="1" s="1"/>
  <c r="Q235" i="1" s="1"/>
  <c r="P234" i="1"/>
  <c r="O234" i="1"/>
  <c r="N234" i="1"/>
  <c r="M234" i="1"/>
  <c r="J234" i="1"/>
  <c r="K234" i="1" s="1"/>
  <c r="Q234" i="1" s="1"/>
  <c r="P233" i="1"/>
  <c r="O233" i="1"/>
  <c r="N233" i="1"/>
  <c r="M233" i="1"/>
  <c r="J233" i="1"/>
  <c r="K233" i="1" s="1"/>
  <c r="Q233" i="1" s="1"/>
  <c r="P232" i="1"/>
  <c r="O232" i="1"/>
  <c r="N232" i="1"/>
  <c r="M232" i="1"/>
  <c r="J232" i="1"/>
  <c r="K232" i="1" s="1"/>
  <c r="Q232" i="1" s="1"/>
  <c r="P231" i="1"/>
  <c r="O231" i="1"/>
  <c r="N231" i="1"/>
  <c r="M231" i="1"/>
  <c r="J231" i="1"/>
  <c r="K231" i="1" s="1"/>
  <c r="Q231" i="1" s="1"/>
  <c r="P230" i="1"/>
  <c r="O230" i="1"/>
  <c r="N230" i="1"/>
  <c r="M230" i="1"/>
  <c r="J230" i="1"/>
  <c r="K230" i="1" s="1"/>
  <c r="Q230" i="1" s="1"/>
  <c r="P229" i="1"/>
  <c r="O229" i="1"/>
  <c r="N229" i="1"/>
  <c r="M229" i="1"/>
  <c r="J229" i="1"/>
  <c r="K229" i="1" s="1"/>
  <c r="Q229" i="1" s="1"/>
  <c r="P228" i="1"/>
  <c r="O228" i="1"/>
  <c r="N228" i="1"/>
  <c r="M228" i="1"/>
  <c r="J228" i="1"/>
  <c r="K228" i="1" s="1"/>
  <c r="Q228" i="1" s="1"/>
  <c r="P223" i="1"/>
  <c r="O223" i="1"/>
  <c r="N223" i="1"/>
  <c r="M223" i="1"/>
  <c r="J223" i="1"/>
  <c r="K223" i="1" s="1"/>
  <c r="Q223" i="1" s="1"/>
  <c r="P222" i="1"/>
  <c r="O222" i="1"/>
  <c r="N222" i="1"/>
  <c r="M222" i="1"/>
  <c r="J222" i="1"/>
  <c r="K222" i="1" s="1"/>
  <c r="Q222" i="1" s="1"/>
  <c r="P221" i="1"/>
  <c r="O221" i="1"/>
  <c r="N221" i="1"/>
  <c r="M221" i="1"/>
  <c r="J221" i="1"/>
  <c r="K221" i="1" s="1"/>
  <c r="Q221" i="1" s="1"/>
  <c r="P220" i="1"/>
  <c r="O220" i="1"/>
  <c r="N220" i="1"/>
  <c r="M220" i="1"/>
  <c r="J220" i="1"/>
  <c r="K220" i="1" s="1"/>
  <c r="Q220" i="1" s="1"/>
  <c r="P216" i="1"/>
  <c r="P217" i="1" s="1"/>
  <c r="O216" i="1"/>
  <c r="O217" i="1" s="1"/>
  <c r="N216" i="1"/>
  <c r="N217" i="1" s="1"/>
  <c r="M216" i="1"/>
  <c r="M217" i="1" s="1"/>
  <c r="J216" i="1"/>
  <c r="K216" i="1" s="1"/>
  <c r="Q216" i="1" s="1"/>
  <c r="Q217" i="1" s="1"/>
  <c r="P212" i="1"/>
  <c r="O212" i="1"/>
  <c r="N212" i="1"/>
  <c r="M212" i="1"/>
  <c r="J212" i="1"/>
  <c r="K212" i="1" s="1"/>
  <c r="Q212" i="1" s="1"/>
  <c r="P211" i="1"/>
  <c r="O211" i="1"/>
  <c r="N211" i="1"/>
  <c r="M211" i="1"/>
  <c r="J211" i="1"/>
  <c r="K211" i="1" s="1"/>
  <c r="Q211" i="1" s="1"/>
  <c r="P210" i="1"/>
  <c r="O210" i="1"/>
  <c r="N210" i="1"/>
  <c r="M210" i="1"/>
  <c r="J210" i="1"/>
  <c r="K210" i="1" s="1"/>
  <c r="Q210" i="1" s="1"/>
  <c r="P209" i="1"/>
  <c r="O209" i="1"/>
  <c r="N209" i="1"/>
  <c r="M209" i="1"/>
  <c r="J209" i="1"/>
  <c r="K209" i="1" s="1"/>
  <c r="Q209" i="1" s="1"/>
  <c r="P208" i="1"/>
  <c r="O208" i="1"/>
  <c r="N208" i="1"/>
  <c r="M208" i="1"/>
  <c r="J208" i="1"/>
  <c r="K208" i="1" s="1"/>
  <c r="Q208" i="1" s="1"/>
  <c r="P207" i="1"/>
  <c r="O207" i="1"/>
  <c r="N207" i="1"/>
  <c r="M207" i="1"/>
  <c r="J207" i="1"/>
  <c r="K207" i="1" s="1"/>
  <c r="Q207" i="1" s="1"/>
  <c r="P206" i="1"/>
  <c r="O206" i="1"/>
  <c r="N206" i="1"/>
  <c r="M206" i="1"/>
  <c r="J206" i="1"/>
  <c r="K206" i="1" s="1"/>
  <c r="Q206" i="1" s="1"/>
  <c r="P202" i="1"/>
  <c r="O202" i="1"/>
  <c r="N202" i="1"/>
  <c r="M202" i="1"/>
  <c r="J202" i="1"/>
  <c r="K202" i="1" s="1"/>
  <c r="Q202" i="1" s="1"/>
  <c r="P201" i="1"/>
  <c r="O201" i="1"/>
  <c r="N201" i="1"/>
  <c r="M201" i="1"/>
  <c r="J201" i="1"/>
  <c r="K201" i="1" s="1"/>
  <c r="Q201" i="1" s="1"/>
  <c r="P199" i="1"/>
  <c r="O199" i="1"/>
  <c r="N199" i="1"/>
  <c r="M199" i="1"/>
  <c r="J199" i="1"/>
  <c r="K199" i="1" s="1"/>
  <c r="Q199" i="1" s="1"/>
  <c r="P198" i="1"/>
  <c r="O198" i="1"/>
  <c r="N198" i="1"/>
  <c r="M198" i="1"/>
  <c r="J198" i="1"/>
  <c r="K198" i="1" s="1"/>
  <c r="Q198" i="1" s="1"/>
  <c r="P197" i="1"/>
  <c r="O197" i="1"/>
  <c r="N197" i="1"/>
  <c r="M197" i="1"/>
  <c r="J197" i="1"/>
  <c r="K197" i="1" s="1"/>
  <c r="Q197" i="1" s="1"/>
  <c r="P196" i="1"/>
  <c r="O196" i="1"/>
  <c r="N196" i="1"/>
  <c r="M196" i="1"/>
  <c r="J196" i="1"/>
  <c r="K196" i="1" s="1"/>
  <c r="Q196" i="1" s="1"/>
  <c r="P195" i="1"/>
  <c r="O195" i="1"/>
  <c r="N195" i="1"/>
  <c r="M195" i="1"/>
  <c r="J195" i="1"/>
  <c r="K195" i="1" s="1"/>
  <c r="Q195" i="1" s="1"/>
  <c r="P193" i="1"/>
  <c r="O193" i="1"/>
  <c r="N193" i="1"/>
  <c r="M193" i="1"/>
  <c r="J193" i="1"/>
  <c r="K193" i="1" s="1"/>
  <c r="Q193" i="1" s="1"/>
  <c r="P192" i="1"/>
  <c r="O192" i="1"/>
  <c r="N192" i="1"/>
  <c r="M192" i="1"/>
  <c r="J192" i="1"/>
  <c r="K192" i="1" s="1"/>
  <c r="Q192" i="1" s="1"/>
  <c r="P187" i="1"/>
  <c r="O187" i="1"/>
  <c r="N187" i="1"/>
  <c r="M187" i="1"/>
  <c r="J187" i="1"/>
  <c r="K187" i="1" s="1"/>
  <c r="Q187" i="1" s="1"/>
  <c r="P186" i="1"/>
  <c r="O186" i="1"/>
  <c r="N186" i="1"/>
  <c r="M186" i="1"/>
  <c r="J186" i="1"/>
  <c r="K186" i="1" s="1"/>
  <c r="Q186" i="1" s="1"/>
  <c r="P181" i="1"/>
  <c r="O181" i="1"/>
  <c r="N181" i="1"/>
  <c r="M181" i="1"/>
  <c r="J181" i="1"/>
  <c r="K181" i="1" s="1"/>
  <c r="Q181" i="1" s="1"/>
  <c r="P179" i="1"/>
  <c r="O179" i="1"/>
  <c r="N179" i="1"/>
  <c r="M179" i="1"/>
  <c r="J179" i="1"/>
  <c r="K179" i="1" s="1"/>
  <c r="Q179" i="1" s="1"/>
  <c r="P174" i="1"/>
  <c r="O174" i="1"/>
  <c r="N174" i="1"/>
  <c r="M174" i="1"/>
  <c r="J174" i="1"/>
  <c r="K174" i="1" s="1"/>
  <c r="Q174" i="1" s="1"/>
  <c r="P173" i="1"/>
  <c r="O173" i="1"/>
  <c r="N173" i="1"/>
  <c r="M173" i="1"/>
  <c r="J173" i="1"/>
  <c r="K173" i="1" s="1"/>
  <c r="Q173" i="1" s="1"/>
  <c r="P172" i="1"/>
  <c r="O172" i="1"/>
  <c r="N172" i="1"/>
  <c r="M172" i="1"/>
  <c r="J172" i="1"/>
  <c r="K172" i="1" s="1"/>
  <c r="Q172" i="1" s="1"/>
  <c r="P171" i="1"/>
  <c r="O171" i="1"/>
  <c r="N171" i="1"/>
  <c r="M171" i="1"/>
  <c r="J171" i="1"/>
  <c r="K171" i="1" s="1"/>
  <c r="Q171" i="1" s="1"/>
  <c r="P170" i="1"/>
  <c r="O170" i="1"/>
  <c r="N170" i="1"/>
  <c r="M170" i="1"/>
  <c r="J170" i="1"/>
  <c r="K170" i="1" s="1"/>
  <c r="Q170" i="1" s="1"/>
  <c r="P169" i="1"/>
  <c r="O169" i="1"/>
  <c r="N169" i="1"/>
  <c r="M169" i="1"/>
  <c r="J169" i="1"/>
  <c r="K169" i="1" s="1"/>
  <c r="Q169" i="1" s="1"/>
  <c r="P168" i="1"/>
  <c r="O168" i="1"/>
  <c r="N168" i="1"/>
  <c r="M168" i="1"/>
  <c r="J168" i="1"/>
  <c r="K168" i="1" s="1"/>
  <c r="Q168" i="1" s="1"/>
  <c r="P167" i="1"/>
  <c r="O167" i="1"/>
  <c r="N167" i="1"/>
  <c r="M167" i="1"/>
  <c r="J167" i="1"/>
  <c r="K167" i="1" s="1"/>
  <c r="Q167" i="1" s="1"/>
  <c r="P166" i="1"/>
  <c r="O166" i="1"/>
  <c r="N166" i="1"/>
  <c r="M166" i="1"/>
  <c r="J166" i="1"/>
  <c r="K166" i="1" s="1"/>
  <c r="Q166" i="1" s="1"/>
  <c r="P165" i="1"/>
  <c r="O165" i="1"/>
  <c r="N165" i="1"/>
  <c r="M165" i="1"/>
  <c r="J165" i="1"/>
  <c r="K165" i="1" s="1"/>
  <c r="Q165" i="1" s="1"/>
  <c r="P164" i="1"/>
  <c r="O164" i="1"/>
  <c r="N164" i="1"/>
  <c r="M164" i="1"/>
  <c r="J164" i="1"/>
  <c r="K164" i="1" s="1"/>
  <c r="Q164" i="1" s="1"/>
  <c r="P163" i="1"/>
  <c r="O163" i="1"/>
  <c r="N163" i="1"/>
  <c r="M163" i="1"/>
  <c r="J163" i="1"/>
  <c r="K163" i="1" s="1"/>
  <c r="Q163" i="1" s="1"/>
  <c r="P162" i="1"/>
  <c r="O162" i="1"/>
  <c r="N162" i="1"/>
  <c r="M162" i="1"/>
  <c r="J162" i="1"/>
  <c r="K162" i="1" s="1"/>
  <c r="Q162" i="1" s="1"/>
  <c r="P161" i="1"/>
  <c r="O161" i="1"/>
  <c r="N161" i="1"/>
  <c r="M161" i="1"/>
  <c r="J161" i="1"/>
  <c r="K161" i="1" s="1"/>
  <c r="Q161" i="1" s="1"/>
  <c r="P159" i="1"/>
  <c r="O159" i="1"/>
  <c r="N159" i="1"/>
  <c r="M159" i="1"/>
  <c r="J159" i="1"/>
  <c r="K159" i="1" s="1"/>
  <c r="Q159" i="1" s="1"/>
  <c r="P158" i="1"/>
  <c r="O158" i="1"/>
  <c r="N158" i="1"/>
  <c r="M158" i="1"/>
  <c r="J158" i="1"/>
  <c r="K158" i="1" s="1"/>
  <c r="Q158" i="1" s="1"/>
  <c r="P157" i="1"/>
  <c r="O157" i="1"/>
  <c r="N157" i="1"/>
  <c r="M157" i="1"/>
  <c r="J157" i="1"/>
  <c r="K157" i="1" s="1"/>
  <c r="Q157" i="1" s="1"/>
  <c r="P156" i="1"/>
  <c r="O156" i="1"/>
  <c r="N156" i="1"/>
  <c r="M156" i="1"/>
  <c r="J156" i="1"/>
  <c r="K156" i="1" s="1"/>
  <c r="Q156" i="1" s="1"/>
  <c r="P155" i="1"/>
  <c r="O155" i="1"/>
  <c r="N155" i="1"/>
  <c r="M155" i="1"/>
  <c r="J155" i="1"/>
  <c r="K155" i="1" s="1"/>
  <c r="Q155" i="1" s="1"/>
  <c r="P154" i="1"/>
  <c r="O154" i="1"/>
  <c r="N154" i="1"/>
  <c r="M154" i="1"/>
  <c r="J154" i="1"/>
  <c r="K154" i="1" s="1"/>
  <c r="Q154" i="1" s="1"/>
  <c r="P153" i="1"/>
  <c r="O153" i="1"/>
  <c r="N153" i="1"/>
  <c r="M153" i="1"/>
  <c r="J153" i="1"/>
  <c r="K153" i="1" s="1"/>
  <c r="Q153" i="1" s="1"/>
  <c r="P152" i="1"/>
  <c r="O152" i="1"/>
  <c r="N152" i="1"/>
  <c r="M152" i="1"/>
  <c r="J152" i="1"/>
  <c r="K152" i="1" s="1"/>
  <c r="Q152" i="1" s="1"/>
  <c r="P151" i="1"/>
  <c r="O151" i="1"/>
  <c r="N151" i="1"/>
  <c r="M151" i="1"/>
  <c r="J151" i="1"/>
  <c r="K151" i="1" s="1"/>
  <c r="Q151" i="1" s="1"/>
  <c r="P150" i="1"/>
  <c r="O150" i="1"/>
  <c r="N150" i="1"/>
  <c r="M150" i="1"/>
  <c r="J150" i="1"/>
  <c r="K150" i="1" s="1"/>
  <c r="Q150" i="1" s="1"/>
  <c r="P149" i="1"/>
  <c r="O149" i="1"/>
  <c r="N149" i="1"/>
  <c r="M149" i="1"/>
  <c r="J149" i="1"/>
  <c r="K149" i="1" s="1"/>
  <c r="Q149" i="1" s="1"/>
  <c r="P148" i="1"/>
  <c r="O148" i="1"/>
  <c r="N148" i="1"/>
  <c r="M148" i="1"/>
  <c r="J148" i="1"/>
  <c r="K148" i="1" s="1"/>
  <c r="Q148" i="1" s="1"/>
  <c r="P147" i="1"/>
  <c r="O147" i="1"/>
  <c r="N147" i="1"/>
  <c r="M147" i="1"/>
  <c r="J147" i="1"/>
  <c r="K147" i="1" s="1"/>
  <c r="Q147" i="1" s="1"/>
  <c r="P146" i="1"/>
  <c r="O146" i="1"/>
  <c r="N146" i="1"/>
  <c r="M146" i="1"/>
  <c r="J146" i="1"/>
  <c r="K146" i="1" s="1"/>
  <c r="Q146" i="1" s="1"/>
  <c r="P144" i="1"/>
  <c r="O144" i="1"/>
  <c r="N144" i="1"/>
  <c r="M144" i="1"/>
  <c r="J144" i="1"/>
  <c r="K144" i="1" s="1"/>
  <c r="Q144" i="1" s="1"/>
  <c r="P143" i="1"/>
  <c r="O143" i="1"/>
  <c r="N143" i="1"/>
  <c r="M143" i="1"/>
  <c r="J143" i="1"/>
  <c r="K143" i="1" s="1"/>
  <c r="Q143" i="1" s="1"/>
  <c r="P142" i="1"/>
  <c r="O142" i="1"/>
  <c r="N142" i="1"/>
  <c r="M142" i="1"/>
  <c r="J142" i="1"/>
  <c r="K142" i="1" s="1"/>
  <c r="Q142" i="1" s="1"/>
  <c r="P141" i="1"/>
  <c r="O141" i="1"/>
  <c r="N141" i="1"/>
  <c r="M141" i="1"/>
  <c r="J141" i="1"/>
  <c r="K141" i="1" s="1"/>
  <c r="Q141" i="1" s="1"/>
  <c r="P135" i="1"/>
  <c r="O135" i="1"/>
  <c r="N135" i="1"/>
  <c r="M135" i="1"/>
  <c r="J135" i="1"/>
  <c r="K135" i="1" s="1"/>
  <c r="Q135" i="1" s="1"/>
  <c r="P134" i="1"/>
  <c r="O134" i="1"/>
  <c r="N134" i="1"/>
  <c r="M134" i="1"/>
  <c r="J134" i="1"/>
  <c r="K134" i="1" s="1"/>
  <c r="Q134" i="1" s="1"/>
  <c r="P133" i="1"/>
  <c r="O133" i="1"/>
  <c r="N133" i="1"/>
  <c r="M133" i="1"/>
  <c r="J133" i="1"/>
  <c r="K133" i="1" s="1"/>
  <c r="Q133" i="1" s="1"/>
  <c r="P132" i="1"/>
  <c r="O132" i="1"/>
  <c r="N132" i="1"/>
  <c r="M132" i="1"/>
  <c r="J132" i="1"/>
  <c r="K132" i="1" s="1"/>
  <c r="Q132" i="1" s="1"/>
  <c r="P127" i="1"/>
  <c r="P128" i="1" s="1"/>
  <c r="O127" i="1"/>
  <c r="O128" i="1" s="1"/>
  <c r="N127" i="1"/>
  <c r="N128" i="1" s="1"/>
  <c r="M127" i="1"/>
  <c r="M128" i="1" s="1"/>
  <c r="J127" i="1"/>
  <c r="K127" i="1" s="1"/>
  <c r="Q127" i="1" s="1"/>
  <c r="Q128" i="1" s="1"/>
  <c r="P123" i="1"/>
  <c r="O123" i="1"/>
  <c r="N123" i="1"/>
  <c r="M123" i="1"/>
  <c r="J123" i="1"/>
  <c r="K123" i="1" s="1"/>
  <c r="Q123" i="1" s="1"/>
  <c r="P122" i="1"/>
  <c r="O122" i="1"/>
  <c r="N122" i="1"/>
  <c r="M122" i="1"/>
  <c r="J122" i="1"/>
  <c r="K122" i="1" s="1"/>
  <c r="Q122" i="1" s="1"/>
  <c r="P121" i="1"/>
  <c r="O121" i="1"/>
  <c r="N121" i="1"/>
  <c r="M121" i="1"/>
  <c r="J121" i="1"/>
  <c r="K121" i="1" s="1"/>
  <c r="Q121" i="1" s="1"/>
  <c r="P120" i="1"/>
  <c r="O120" i="1"/>
  <c r="N120" i="1"/>
  <c r="M120" i="1"/>
  <c r="J120" i="1"/>
  <c r="K120" i="1" s="1"/>
  <c r="Q120" i="1" s="1"/>
  <c r="P115" i="1"/>
  <c r="P116" i="1" s="1"/>
  <c r="O115" i="1"/>
  <c r="O116" i="1" s="1"/>
  <c r="N115" i="1"/>
  <c r="N116" i="1" s="1"/>
  <c r="M115" i="1"/>
  <c r="M116" i="1" s="1"/>
  <c r="J115" i="1"/>
  <c r="K115" i="1" s="1"/>
  <c r="Q115" i="1" s="1"/>
  <c r="Q116" i="1" s="1"/>
  <c r="P111" i="1"/>
  <c r="P112" i="1" s="1"/>
  <c r="O111" i="1"/>
  <c r="O112" i="1" s="1"/>
  <c r="N111" i="1"/>
  <c r="N112" i="1" s="1"/>
  <c r="M111" i="1"/>
  <c r="M112" i="1" s="1"/>
  <c r="J111" i="1"/>
  <c r="K111" i="1" s="1"/>
  <c r="Q111" i="1" s="1"/>
  <c r="Q112" i="1" s="1"/>
  <c r="P107" i="1"/>
  <c r="O107" i="1"/>
  <c r="N107" i="1"/>
  <c r="M107" i="1"/>
  <c r="J107" i="1"/>
  <c r="K107" i="1" s="1"/>
  <c r="Q107" i="1" s="1"/>
  <c r="P106" i="1"/>
  <c r="O106" i="1"/>
  <c r="N106" i="1"/>
  <c r="M106" i="1"/>
  <c r="J106" i="1"/>
  <c r="K106" i="1" s="1"/>
  <c r="Q106" i="1" s="1"/>
  <c r="P105" i="1"/>
  <c r="O105" i="1"/>
  <c r="N105" i="1"/>
  <c r="M105" i="1"/>
  <c r="J105" i="1"/>
  <c r="K105" i="1" s="1"/>
  <c r="Q105" i="1" s="1"/>
  <c r="P104" i="1"/>
  <c r="O104" i="1"/>
  <c r="N104" i="1"/>
  <c r="M104" i="1"/>
  <c r="J104" i="1"/>
  <c r="K104" i="1" s="1"/>
  <c r="Q104" i="1" s="1"/>
  <c r="P100" i="1"/>
  <c r="P101" i="1" s="1"/>
  <c r="O100" i="1"/>
  <c r="O101" i="1" s="1"/>
  <c r="N100" i="1"/>
  <c r="N101" i="1" s="1"/>
  <c r="M100" i="1"/>
  <c r="M101" i="1" s="1"/>
  <c r="J100" i="1"/>
  <c r="K100" i="1" s="1"/>
  <c r="Q100" i="1" s="1"/>
  <c r="Q101" i="1" s="1"/>
  <c r="P96" i="1"/>
  <c r="O96" i="1"/>
  <c r="N96" i="1"/>
  <c r="M96" i="1"/>
  <c r="J96" i="1"/>
  <c r="K96" i="1" s="1"/>
  <c r="Q96" i="1" s="1"/>
  <c r="P95" i="1"/>
  <c r="O95" i="1"/>
  <c r="N95" i="1"/>
  <c r="M95" i="1"/>
  <c r="J95" i="1"/>
  <c r="K95" i="1" s="1"/>
  <c r="Q95" i="1" s="1"/>
  <c r="P94" i="1"/>
  <c r="O94" i="1"/>
  <c r="N94" i="1"/>
  <c r="M94" i="1"/>
  <c r="J94" i="1"/>
  <c r="K94" i="1" s="1"/>
  <c r="Q94" i="1" s="1"/>
  <c r="P93" i="1"/>
  <c r="O93" i="1"/>
  <c r="N93" i="1"/>
  <c r="M93" i="1"/>
  <c r="J93" i="1"/>
  <c r="K93" i="1" s="1"/>
  <c r="Q93" i="1" s="1"/>
  <c r="P92" i="1"/>
  <c r="O92" i="1"/>
  <c r="N92" i="1"/>
  <c r="M92" i="1"/>
  <c r="J92" i="1"/>
  <c r="K92" i="1" s="1"/>
  <c r="Q92" i="1" s="1"/>
  <c r="P90" i="1"/>
  <c r="O90" i="1"/>
  <c r="N90" i="1"/>
  <c r="M90" i="1"/>
  <c r="J90" i="1"/>
  <c r="K90" i="1" s="1"/>
  <c r="Q90" i="1" s="1"/>
  <c r="P89" i="1"/>
  <c r="O89" i="1"/>
  <c r="N89" i="1"/>
  <c r="M89" i="1"/>
  <c r="J89" i="1"/>
  <c r="K89" i="1" s="1"/>
  <c r="Q89" i="1" s="1"/>
  <c r="P87" i="1"/>
  <c r="O87" i="1"/>
  <c r="N87" i="1"/>
  <c r="M87" i="1"/>
  <c r="J87" i="1"/>
  <c r="K87" i="1" s="1"/>
  <c r="Q87" i="1" s="1"/>
  <c r="P86" i="1"/>
  <c r="O86" i="1"/>
  <c r="N86" i="1"/>
  <c r="M86" i="1"/>
  <c r="J86" i="1"/>
  <c r="K86" i="1" s="1"/>
  <c r="Q86" i="1" s="1"/>
  <c r="P85" i="1"/>
  <c r="O85" i="1"/>
  <c r="N85" i="1"/>
  <c r="M85" i="1"/>
  <c r="J85" i="1"/>
  <c r="K85" i="1" s="1"/>
  <c r="Q85" i="1" s="1"/>
  <c r="P83" i="1"/>
  <c r="O83" i="1"/>
  <c r="N83" i="1"/>
  <c r="M83" i="1"/>
  <c r="J83" i="1"/>
  <c r="K83" i="1" s="1"/>
  <c r="Q83" i="1" s="1"/>
  <c r="P82" i="1"/>
  <c r="O82" i="1"/>
  <c r="N82" i="1"/>
  <c r="M82" i="1"/>
  <c r="J82" i="1"/>
  <c r="K82" i="1" s="1"/>
  <c r="Q82" i="1" s="1"/>
  <c r="P81" i="1"/>
  <c r="O81" i="1"/>
  <c r="N81" i="1"/>
  <c r="M81" i="1"/>
  <c r="J81" i="1"/>
  <c r="K81" i="1" s="1"/>
  <c r="Q81" i="1" s="1"/>
  <c r="P80" i="1"/>
  <c r="O80" i="1"/>
  <c r="N80" i="1"/>
  <c r="M80" i="1"/>
  <c r="J80" i="1"/>
  <c r="K80" i="1" s="1"/>
  <c r="Q80" i="1" s="1"/>
  <c r="P79" i="1"/>
  <c r="O79" i="1"/>
  <c r="N79" i="1"/>
  <c r="M79" i="1"/>
  <c r="J79" i="1"/>
  <c r="K79" i="1" s="1"/>
  <c r="Q79" i="1" s="1"/>
  <c r="P78" i="1"/>
  <c r="O78" i="1"/>
  <c r="N78" i="1"/>
  <c r="M78" i="1"/>
  <c r="J78" i="1"/>
  <c r="K78" i="1" s="1"/>
  <c r="Q78" i="1" s="1"/>
  <c r="P77" i="1"/>
  <c r="O77" i="1"/>
  <c r="N77" i="1"/>
  <c r="M77" i="1"/>
  <c r="J77" i="1"/>
  <c r="K77" i="1" s="1"/>
  <c r="Q77" i="1" s="1"/>
  <c r="P75" i="1"/>
  <c r="O75" i="1"/>
  <c r="N75" i="1"/>
  <c r="M75" i="1"/>
  <c r="J75" i="1"/>
  <c r="K75" i="1" s="1"/>
  <c r="Q75" i="1" s="1"/>
  <c r="P74" i="1"/>
  <c r="O74" i="1"/>
  <c r="N74" i="1"/>
  <c r="M74" i="1"/>
  <c r="J74" i="1"/>
  <c r="K74" i="1" s="1"/>
  <c r="Q74" i="1" s="1"/>
  <c r="P73" i="1"/>
  <c r="O73" i="1"/>
  <c r="N73" i="1"/>
  <c r="M73" i="1"/>
  <c r="J73" i="1"/>
  <c r="K73" i="1" s="1"/>
  <c r="Q73" i="1" s="1"/>
  <c r="P68" i="1"/>
  <c r="O68" i="1"/>
  <c r="N68" i="1"/>
  <c r="M68" i="1"/>
  <c r="J68" i="1"/>
  <c r="K68" i="1" s="1"/>
  <c r="P67" i="1"/>
  <c r="O67" i="1"/>
  <c r="N67" i="1"/>
  <c r="M67" i="1"/>
  <c r="J67" i="1"/>
  <c r="K67" i="1" s="1"/>
  <c r="P66" i="1"/>
  <c r="O66" i="1"/>
  <c r="N66" i="1"/>
  <c r="M66" i="1"/>
  <c r="J66" i="1"/>
  <c r="K66" i="1" s="1"/>
  <c r="P65" i="1"/>
  <c r="O65" i="1"/>
  <c r="N65" i="1"/>
  <c r="M65" i="1"/>
  <c r="J65" i="1"/>
  <c r="K65" i="1" s="1"/>
  <c r="P64" i="1"/>
  <c r="O64" i="1"/>
  <c r="N64" i="1"/>
  <c r="M64" i="1"/>
  <c r="J64" i="1"/>
  <c r="K64" i="1" s="1"/>
  <c r="P62" i="1"/>
  <c r="O62" i="1"/>
  <c r="N62" i="1"/>
  <c r="M62" i="1"/>
  <c r="J62" i="1"/>
  <c r="K62" i="1" s="1"/>
  <c r="P61" i="1"/>
  <c r="O61" i="1"/>
  <c r="N61" i="1"/>
  <c r="M61" i="1"/>
  <c r="J61" i="1"/>
  <c r="K61" i="1" s="1"/>
  <c r="P60" i="1"/>
  <c r="O60" i="1"/>
  <c r="N60" i="1"/>
  <c r="M60" i="1"/>
  <c r="J60" i="1"/>
  <c r="K60" i="1" s="1"/>
  <c r="P57" i="1"/>
  <c r="O57" i="1"/>
  <c r="N57" i="1"/>
  <c r="M57" i="1"/>
  <c r="J57" i="1"/>
  <c r="K57" i="1" s="1"/>
  <c r="P56" i="1"/>
  <c r="O56" i="1"/>
  <c r="N56" i="1"/>
  <c r="M56" i="1"/>
  <c r="J56" i="1"/>
  <c r="K56" i="1" s="1"/>
  <c r="P55" i="1"/>
  <c r="O55" i="1"/>
  <c r="N55" i="1"/>
  <c r="M55" i="1"/>
  <c r="J55" i="1"/>
  <c r="K55" i="1" s="1"/>
  <c r="P54" i="1"/>
  <c r="O54" i="1"/>
  <c r="N54" i="1"/>
  <c r="M54" i="1"/>
  <c r="J54" i="1"/>
  <c r="K54" i="1" s="1"/>
  <c r="P52" i="1"/>
  <c r="O52" i="1"/>
  <c r="N52" i="1"/>
  <c r="M52" i="1"/>
  <c r="J52" i="1"/>
  <c r="K52" i="1" s="1"/>
  <c r="P51" i="1"/>
  <c r="O51" i="1"/>
  <c r="N51" i="1"/>
  <c r="M51" i="1"/>
  <c r="J51" i="1"/>
  <c r="K51" i="1" s="1"/>
  <c r="P49" i="1"/>
  <c r="O49" i="1"/>
  <c r="N49" i="1"/>
  <c r="M49" i="1"/>
  <c r="J49" i="1"/>
  <c r="Q49" i="1" s="1"/>
  <c r="P48" i="1"/>
  <c r="O48" i="1"/>
  <c r="N48" i="1"/>
  <c r="M48" i="1"/>
  <c r="J48" i="1"/>
  <c r="K48" i="1" s="1"/>
  <c r="P47" i="1"/>
  <c r="O47" i="1"/>
  <c r="N47" i="1"/>
  <c r="M47" i="1"/>
  <c r="J47" i="1"/>
  <c r="K47" i="1" s="1"/>
  <c r="P43" i="1"/>
  <c r="P44" i="1" s="1"/>
  <c r="O43" i="1"/>
  <c r="O44" i="1" s="1"/>
  <c r="N43" i="1"/>
  <c r="N44" i="1" s="1"/>
  <c r="M43" i="1"/>
  <c r="J43" i="1"/>
  <c r="K43" i="1" s="1"/>
  <c r="P39" i="1"/>
  <c r="P40" i="1" s="1"/>
  <c r="O39" i="1"/>
  <c r="O40" i="1" s="1"/>
  <c r="N39" i="1"/>
  <c r="N40" i="1" s="1"/>
  <c r="M39" i="1"/>
  <c r="J39" i="1"/>
  <c r="K39" i="1" s="1"/>
  <c r="P35" i="1"/>
  <c r="P36" i="1" s="1"/>
  <c r="O35" i="1"/>
  <c r="O36" i="1" s="1"/>
  <c r="N35" i="1"/>
  <c r="N36" i="1" s="1"/>
  <c r="M35" i="1"/>
  <c r="J35" i="1"/>
  <c r="K35" i="1" s="1"/>
  <c r="P31" i="1"/>
  <c r="P32" i="1" s="1"/>
  <c r="O31" i="1"/>
  <c r="O32" i="1" s="1"/>
  <c r="N31" i="1"/>
  <c r="N32" i="1" s="1"/>
  <c r="M31" i="1"/>
  <c r="J31" i="1"/>
  <c r="K31" i="1" s="1"/>
  <c r="P27" i="1"/>
  <c r="P28" i="1" s="1"/>
  <c r="O27" i="1"/>
  <c r="O28" i="1" s="1"/>
  <c r="N27" i="1"/>
  <c r="N28" i="1" s="1"/>
  <c r="M27" i="1"/>
  <c r="J27" i="1"/>
  <c r="K27" i="1" s="1"/>
  <c r="P23" i="1"/>
  <c r="P24" i="1" s="1"/>
  <c r="O23" i="1"/>
  <c r="O24" i="1" s="1"/>
  <c r="N23" i="1"/>
  <c r="N24" i="1" s="1"/>
  <c r="M23" i="1"/>
  <c r="J23" i="1"/>
  <c r="K23" i="1" s="1"/>
  <c r="P19" i="1"/>
  <c r="P20" i="1" s="1"/>
  <c r="O19" i="1"/>
  <c r="O20" i="1" s="1"/>
  <c r="N19" i="1"/>
  <c r="N20" i="1" s="1"/>
  <c r="M19" i="1"/>
  <c r="J19" i="1"/>
  <c r="K19" i="1" s="1"/>
  <c r="P15" i="1"/>
  <c r="P16" i="1" s="1"/>
  <c r="O15" i="1"/>
  <c r="O16" i="1" s="1"/>
  <c r="N15" i="1"/>
  <c r="N16" i="1" s="1"/>
  <c r="M15" i="1"/>
  <c r="J15" i="1"/>
  <c r="K15" i="1" s="1"/>
  <c r="P11" i="1"/>
  <c r="P12" i="1" s="1"/>
  <c r="O11" i="1"/>
  <c r="O12" i="1" s="1"/>
  <c r="N11" i="1"/>
  <c r="N12" i="1" s="1"/>
  <c r="M11" i="1"/>
  <c r="J11" i="1"/>
  <c r="K11" i="1" s="1"/>
  <c r="P7" i="1"/>
  <c r="P8" i="1" s="1"/>
  <c r="O7" i="1"/>
  <c r="O8" i="1" s="1"/>
  <c r="N7" i="1"/>
  <c r="N8" i="1" s="1"/>
  <c r="M7" i="1"/>
  <c r="K7" i="1"/>
  <c r="J7" i="1"/>
  <c r="Q1208" i="1" l="1"/>
  <c r="Q67" i="1"/>
  <c r="M97" i="1"/>
  <c r="O97" i="1"/>
  <c r="M175" i="1"/>
  <c r="N224" i="1"/>
  <c r="P224" i="1"/>
  <c r="M243" i="1"/>
  <c r="O243" i="1"/>
  <c r="M252" i="1"/>
  <c r="O252" i="1"/>
  <c r="Q266" i="1"/>
  <c r="N266" i="1"/>
  <c r="P266" i="1"/>
  <c r="M312" i="1"/>
  <c r="O312" i="1"/>
  <c r="Q322" i="1"/>
  <c r="N322" i="1"/>
  <c r="P322" i="1"/>
  <c r="N340" i="1"/>
  <c r="P340" i="1"/>
  <c r="M345" i="1"/>
  <c r="O345" i="1"/>
  <c r="M350" i="1"/>
  <c r="O350" i="1"/>
  <c r="N360" i="1"/>
  <c r="P360" i="1"/>
  <c r="N367" i="1"/>
  <c r="N392" i="1"/>
  <c r="P392" i="1"/>
  <c r="N398" i="1"/>
  <c r="P398" i="1"/>
  <c r="N403" i="1"/>
  <c r="P403" i="1"/>
  <c r="M420" i="1"/>
  <c r="O420" i="1"/>
  <c r="N548" i="1"/>
  <c r="P548" i="1"/>
  <c r="Q548" i="1"/>
  <c r="M935" i="1"/>
  <c r="O935" i="1"/>
  <c r="Q7" i="1"/>
  <c r="Q8" i="1" s="1"/>
  <c r="Q15" i="1"/>
  <c r="Q16" i="1" s="1"/>
  <c r="Q23" i="1"/>
  <c r="Q24" i="1" s="1"/>
  <c r="Q31" i="1"/>
  <c r="Q32" i="1" s="1"/>
  <c r="Q39" i="1"/>
  <c r="Q40" i="1" s="1"/>
  <c r="Q47" i="1"/>
  <c r="O69" i="1"/>
  <c r="Q52" i="1"/>
  <c r="Q55" i="1"/>
  <c r="M108" i="1"/>
  <c r="O108" i="1"/>
  <c r="M124" i="1"/>
  <c r="O124" i="1"/>
  <c r="N136" i="1"/>
  <c r="P136" i="1"/>
  <c r="Q182" i="1"/>
  <c r="N182" i="1"/>
  <c r="P182" i="1"/>
  <c r="Q188" i="1"/>
  <c r="N188" i="1"/>
  <c r="P188" i="1"/>
  <c r="N203" i="1"/>
  <c r="P203" i="1"/>
  <c r="M213" i="1"/>
  <c r="O213" i="1"/>
  <c r="M237" i="1"/>
  <c r="O237" i="1"/>
  <c r="M279" i="1"/>
  <c r="O279" i="1"/>
  <c r="N302" i="1"/>
  <c r="P302" i="1"/>
  <c r="N345" i="1"/>
  <c r="P345" i="1"/>
  <c r="M360" i="1"/>
  <c r="O360" i="1"/>
  <c r="M378" i="1"/>
  <c r="O378" i="1"/>
  <c r="M392" i="1"/>
  <c r="O392" i="1"/>
  <c r="M398" i="1"/>
  <c r="O398" i="1"/>
  <c r="Q459" i="1"/>
  <c r="N469" i="1"/>
  <c r="P469" i="1"/>
  <c r="Q852" i="1"/>
  <c r="Q930" i="1"/>
  <c r="N930" i="1"/>
  <c r="P930" i="1"/>
  <c r="Q935" i="1"/>
  <c r="Q958" i="1"/>
  <c r="N963" i="1"/>
  <c r="P963" i="1"/>
  <c r="Q981" i="1"/>
  <c r="Q1286" i="1"/>
  <c r="Q827" i="1"/>
  <c r="Q57" i="1"/>
  <c r="Q360" i="1"/>
  <c r="P367" i="1"/>
  <c r="Q392" i="1"/>
  <c r="M469" i="1"/>
  <c r="O469" i="1"/>
  <c r="Q539" i="1"/>
  <c r="M689" i="1"/>
  <c r="O689" i="1"/>
  <c r="N689" i="1"/>
  <c r="P689" i="1"/>
  <c r="M720" i="1"/>
  <c r="O720" i="1"/>
  <c r="N725" i="1"/>
  <c r="P725" i="1"/>
  <c r="N731" i="1"/>
  <c r="P731" i="1"/>
  <c r="M778" i="1"/>
  <c r="N778" i="1"/>
  <c r="N827" i="1"/>
  <c r="P827" i="1"/>
  <c r="M852" i="1"/>
  <c r="O852" i="1"/>
  <c r="N981" i="1"/>
  <c r="P981" i="1"/>
  <c r="N998" i="1"/>
  <c r="P998" i="1"/>
  <c r="M1005" i="1"/>
  <c r="O1005" i="1"/>
  <c r="N1005" i="1"/>
  <c r="P1005" i="1"/>
  <c r="M1027" i="1"/>
  <c r="O1027" i="1"/>
  <c r="M1052" i="1"/>
  <c r="O1052" i="1"/>
  <c r="N1098" i="1"/>
  <c r="P1098" i="1"/>
  <c r="N1109" i="1"/>
  <c r="P1109" i="1"/>
  <c r="O1286" i="1"/>
  <c r="Q492" i="1"/>
  <c r="M367" i="1"/>
  <c r="O367" i="1"/>
  <c r="Q378" i="1"/>
  <c r="M452" i="1"/>
  <c r="O452" i="1"/>
  <c r="M492" i="1"/>
  <c r="O492" i="1"/>
  <c r="M526" i="1"/>
  <c r="O526" i="1"/>
  <c r="N534" i="1"/>
  <c r="M539" i="1"/>
  <c r="O539" i="1"/>
  <c r="M563" i="1"/>
  <c r="O563" i="1"/>
  <c r="Q737" i="1"/>
  <c r="Q842" i="1"/>
  <c r="M1062" i="1"/>
  <c r="Q61" i="1"/>
  <c r="Q64" i="1"/>
  <c r="Q66" i="1"/>
  <c r="O175" i="1"/>
  <c r="Q526" i="1"/>
  <c r="M1109" i="1"/>
  <c r="O1109" i="1"/>
  <c r="M731" i="1"/>
  <c r="O731" i="1"/>
  <c r="N737" i="1"/>
  <c r="P737" i="1"/>
  <c r="N752" i="1"/>
  <c r="M799" i="1"/>
  <c r="O799" i="1"/>
  <c r="N809" i="1"/>
  <c r="P809" i="1"/>
  <c r="M809" i="1"/>
  <c r="O809" i="1"/>
  <c r="M842" i="1"/>
  <c r="O842" i="1"/>
  <c r="N842" i="1"/>
  <c r="P842" i="1"/>
  <c r="M875" i="1"/>
  <c r="O875" i="1"/>
  <c r="N886" i="1"/>
  <c r="N949" i="1"/>
  <c r="M958" i="1"/>
  <c r="O958" i="1"/>
  <c r="Q1109" i="1"/>
  <c r="M1201" i="1"/>
  <c r="N1286" i="1"/>
  <c r="P1286" i="1"/>
  <c r="M1286" i="1"/>
  <c r="P949" i="1"/>
  <c r="Q886" i="1"/>
  <c r="P886" i="1"/>
  <c r="Q689" i="1"/>
  <c r="P534" i="1"/>
  <c r="Q517" i="1"/>
  <c r="Q224" i="1"/>
  <c r="Q302" i="1"/>
  <c r="Q367" i="1"/>
  <c r="N411" i="1"/>
  <c r="N459" i="1"/>
  <c r="Q469" i="1"/>
  <c r="Q136" i="1"/>
  <c r="Q203" i="1"/>
  <c r="Q340" i="1"/>
  <c r="P411" i="1"/>
  <c r="P459" i="1"/>
  <c r="Q720" i="1"/>
  <c r="Q1005" i="1"/>
  <c r="Q11" i="1"/>
  <c r="Q12" i="1" s="1"/>
  <c r="Q19" i="1"/>
  <c r="Q20" i="1" s="1"/>
  <c r="Q27" i="1"/>
  <c r="Q28" i="1" s="1"/>
  <c r="Q35" i="1"/>
  <c r="Q36" i="1" s="1"/>
  <c r="Q43" i="1"/>
  <c r="Q44" i="1" s="1"/>
  <c r="N69" i="1"/>
  <c r="P69" i="1"/>
  <c r="Q48" i="1"/>
  <c r="Q51" i="1"/>
  <c r="Q54" i="1"/>
  <c r="Q56" i="1"/>
  <c r="Q60" i="1"/>
  <c r="Q62" i="1"/>
  <c r="Q65" i="1"/>
  <c r="Q68" i="1"/>
  <c r="N97" i="1"/>
  <c r="P97" i="1"/>
  <c r="N108" i="1"/>
  <c r="P108" i="1"/>
  <c r="N124" i="1"/>
  <c r="P124" i="1"/>
  <c r="M136" i="1"/>
  <c r="O136" i="1"/>
  <c r="N175" i="1"/>
  <c r="P175" i="1"/>
  <c r="M182" i="1"/>
  <c r="O182" i="1"/>
  <c r="M188" i="1"/>
  <c r="O188" i="1"/>
  <c r="M203" i="1"/>
  <c r="O203" i="1"/>
  <c r="N213" i="1"/>
  <c r="P213" i="1"/>
  <c r="M224" i="1"/>
  <c r="O224" i="1"/>
  <c r="N237" i="1"/>
  <c r="P237" i="1"/>
  <c r="N243" i="1"/>
  <c r="P243" i="1"/>
  <c r="N252" i="1"/>
  <c r="P252" i="1"/>
  <c r="M266" i="1"/>
  <c r="O266" i="1"/>
  <c r="N279" i="1"/>
  <c r="P279" i="1"/>
  <c r="M302" i="1"/>
  <c r="O302" i="1"/>
  <c r="Q312" i="1"/>
  <c r="N312" i="1"/>
  <c r="P312" i="1"/>
  <c r="M322" i="1"/>
  <c r="O322" i="1"/>
  <c r="M340" i="1"/>
  <c r="O340" i="1"/>
  <c r="Q345" i="1"/>
  <c r="N350" i="1"/>
  <c r="P350" i="1"/>
  <c r="N378" i="1"/>
  <c r="P378" i="1"/>
  <c r="M403" i="1"/>
  <c r="O403" i="1"/>
  <c r="M411" i="1"/>
  <c r="O411" i="1"/>
  <c r="Q420" i="1"/>
  <c r="N420" i="1"/>
  <c r="P420" i="1"/>
  <c r="N452" i="1"/>
  <c r="P452" i="1"/>
  <c r="M459" i="1"/>
  <c r="O459" i="1"/>
  <c r="N485" i="1"/>
  <c r="P485" i="1"/>
  <c r="N517" i="1"/>
  <c r="P517" i="1"/>
  <c r="M517" i="1"/>
  <c r="O517" i="1"/>
  <c r="N526" i="1"/>
  <c r="P526" i="1"/>
  <c r="M534" i="1"/>
  <c r="O534" i="1"/>
  <c r="N539" i="1"/>
  <c r="P539" i="1"/>
  <c r="M587" i="1"/>
  <c r="O587" i="1"/>
  <c r="Q678" i="1"/>
  <c r="M752" i="1"/>
  <c r="O752" i="1"/>
  <c r="Q771" i="1"/>
  <c r="Q861" i="1"/>
  <c r="Q870" i="1"/>
  <c r="N870" i="1"/>
  <c r="P870" i="1"/>
  <c r="M920" i="1"/>
  <c r="O920" i="1"/>
  <c r="M963" i="1"/>
  <c r="O963" i="1"/>
  <c r="M989" i="1"/>
  <c r="O989" i="1"/>
  <c r="N1038" i="1"/>
  <c r="P1038" i="1"/>
  <c r="N1052" i="1"/>
  <c r="N1062" i="1"/>
  <c r="P1062" i="1"/>
  <c r="Q1067" i="1"/>
  <c r="Q1080" i="1"/>
  <c r="Q1116" i="1"/>
  <c r="Q1138" i="1"/>
  <c r="N563" i="1"/>
  <c r="P563" i="1"/>
  <c r="N587" i="1"/>
  <c r="P587" i="1"/>
  <c r="M678" i="1"/>
  <c r="P678" i="1"/>
  <c r="M725" i="1"/>
  <c r="O725" i="1"/>
  <c r="Q731" i="1"/>
  <c r="M771" i="1"/>
  <c r="O771" i="1"/>
  <c r="P778" i="1"/>
  <c r="O778" i="1"/>
  <c r="N799" i="1"/>
  <c r="P799" i="1"/>
  <c r="N861" i="1"/>
  <c r="P861" i="1"/>
  <c r="M870" i="1"/>
  <c r="O870" i="1"/>
  <c r="N875" i="1"/>
  <c r="P875" i="1"/>
  <c r="M886" i="1"/>
  <c r="O886" i="1"/>
  <c r="N920" i="1"/>
  <c r="P920" i="1"/>
  <c r="M930" i="1"/>
  <c r="O930" i="1"/>
  <c r="M949" i="1"/>
  <c r="O949" i="1"/>
  <c r="N958" i="1"/>
  <c r="P958" i="1"/>
  <c r="Q963" i="1"/>
  <c r="N969" i="1"/>
  <c r="P969" i="1"/>
  <c r="M969" i="1"/>
  <c r="O969" i="1"/>
  <c r="M981" i="1"/>
  <c r="O981" i="1"/>
  <c r="Q989" i="1"/>
  <c r="M1038" i="1"/>
  <c r="O1038" i="1"/>
  <c r="Q1052" i="1"/>
  <c r="P1052" i="1"/>
  <c r="O1062" i="1"/>
  <c r="N1067" i="1"/>
  <c r="P1067" i="1"/>
  <c r="M1080" i="1"/>
  <c r="O1080" i="1"/>
  <c r="M1098" i="1"/>
  <c r="O1098" i="1"/>
  <c r="N1116" i="1"/>
  <c r="P1116" i="1"/>
  <c r="M1138" i="1"/>
  <c r="O1138" i="1"/>
  <c r="Q1184" i="1"/>
  <c r="Q1201" i="1"/>
  <c r="Q1242" i="1"/>
  <c r="N1184" i="1"/>
  <c r="P1184" i="1"/>
  <c r="N1201" i="1"/>
  <c r="P1201" i="1"/>
  <c r="O1201" i="1"/>
  <c r="M1242" i="1"/>
  <c r="O1242" i="1"/>
  <c r="Q97" i="1"/>
  <c r="Q108" i="1"/>
  <c r="Q124" i="1"/>
  <c r="Q175" i="1"/>
  <c r="Q213" i="1"/>
  <c r="Q237" i="1"/>
  <c r="Q243" i="1"/>
  <c r="Q252" i="1"/>
  <c r="Q279" i="1"/>
  <c r="Q350" i="1"/>
  <c r="Q452" i="1"/>
  <c r="Q485" i="1"/>
  <c r="Q403" i="1"/>
  <c r="Q411" i="1"/>
  <c r="M8" i="1"/>
  <c r="M12" i="1"/>
  <c r="M16" i="1"/>
  <c r="M20" i="1"/>
  <c r="M24" i="1"/>
  <c r="M28" i="1"/>
  <c r="M32" i="1"/>
  <c r="M36" i="1"/>
  <c r="M40" i="1"/>
  <c r="M44" i="1"/>
  <c r="K49" i="1"/>
  <c r="M69" i="1"/>
  <c r="M485" i="1"/>
  <c r="O485" i="1"/>
  <c r="N492" i="1"/>
  <c r="P492" i="1"/>
  <c r="Q534" i="1"/>
  <c r="Q563" i="1"/>
  <c r="Q587" i="1"/>
  <c r="Q799" i="1"/>
  <c r="O678" i="1"/>
  <c r="N720" i="1"/>
  <c r="P720" i="1"/>
  <c r="Q725" i="1"/>
  <c r="M737" i="1"/>
  <c r="O737" i="1"/>
  <c r="Q752" i="1"/>
  <c r="N771" i="1"/>
  <c r="P771" i="1"/>
  <c r="Q778" i="1"/>
  <c r="M827" i="1"/>
  <c r="O827" i="1"/>
  <c r="N852" i="1"/>
  <c r="P852" i="1"/>
  <c r="M861" i="1"/>
  <c r="O861" i="1"/>
  <c r="Q949" i="1"/>
  <c r="Q875" i="1"/>
  <c r="Q920" i="1"/>
  <c r="Q969" i="1"/>
  <c r="Q1027" i="1"/>
  <c r="Q1062" i="1"/>
  <c r="N989" i="1"/>
  <c r="P989" i="1"/>
  <c r="M998" i="1"/>
  <c r="O998" i="1"/>
  <c r="N1027" i="1"/>
  <c r="P1027" i="1"/>
  <c r="Q1038" i="1"/>
  <c r="M1067" i="1"/>
  <c r="O1067" i="1"/>
  <c r="N1080" i="1"/>
  <c r="P1080" i="1"/>
  <c r="Q1098" i="1"/>
  <c r="M1116" i="1"/>
  <c r="O1116" i="1"/>
  <c r="N1138" i="1"/>
  <c r="P1138" i="1"/>
  <c r="M1184" i="1"/>
  <c r="O1184" i="1"/>
  <c r="M1208" i="1"/>
  <c r="O1208" i="1"/>
  <c r="N1242" i="1"/>
  <c r="P1242" i="1"/>
  <c r="O1293" i="1" l="1"/>
  <c r="M1293" i="1"/>
  <c r="N1293" i="1"/>
  <c r="Q1293" i="1"/>
  <c r="P1293" i="1"/>
  <c r="O1291" i="1"/>
  <c r="N1291" i="1"/>
  <c r="M1291" i="1"/>
  <c r="Q69" i="1"/>
  <c r="P1291" i="1"/>
  <c r="Q1291" i="1"/>
</calcChain>
</file>

<file path=xl/sharedStrings.xml><?xml version="1.0" encoding="utf-8"?>
<sst xmlns="http://schemas.openxmlformats.org/spreadsheetml/2006/main" count="2103" uniqueCount="1535">
  <si>
    <t>Lotto</t>
  </si>
  <si>
    <t>CND</t>
  </si>
  <si>
    <t>Descrizione Prodotto</t>
  </si>
  <si>
    <t>Quantità asp (1 anno)</t>
  </si>
  <si>
    <t>san carlo (1 anno)</t>
  </si>
  <si>
    <t>asm\osp mt (1 anno)</t>
  </si>
  <si>
    <t>crob (1 anno)</t>
  </si>
  <si>
    <t>Quantità REGIONE (1 anno)</t>
  </si>
  <si>
    <t>Quantità REGIONE (5 anno)</t>
  </si>
  <si>
    <t>Prezzo Unitario (Base d'asta)</t>
  </si>
  <si>
    <t>Importo 5 anni asp</t>
  </si>
  <si>
    <t>Importo 5 anniSan Carlo</t>
  </si>
  <si>
    <t>Importo 5 anni asm\osp mt</t>
  </si>
  <si>
    <t>Importo 5 anni crob</t>
  </si>
  <si>
    <t>Importo 5 anni (Base d'asta)</t>
  </si>
  <si>
    <t xml:space="preserve"> </t>
  </si>
  <si>
    <t>AGHI</t>
  </si>
  <si>
    <t xml:space="preserve"> A01020101</t>
  </si>
  <si>
    <t xml:space="preserve">  SET SEMIAUTOMATICO PER BIOPSIA SECONDO MENGHINI  </t>
  </si>
  <si>
    <t>da 16 G  a  22G  lunghezza da  10 cm  a  20 cm  ca</t>
  </si>
  <si>
    <t xml:space="preserve">A01020101 </t>
  </si>
  <si>
    <t>SET CON AGO A GHIGLIOTTINA SEMIAUTOMATICO PER BIOPSIA  DI TESSUTI MOLLI.</t>
  </si>
  <si>
    <t>varie misure</t>
  </si>
  <si>
    <t xml:space="preserve">A01020102 </t>
  </si>
  <si>
    <t xml:space="preserve">AGO DI CHIBA MODIFICATO  PER AGO ASPIRAZIONE CITOLOGICA </t>
  </si>
  <si>
    <t>misure varie</t>
  </si>
  <si>
    <t>A01020102</t>
  </si>
  <si>
    <t>Ago per puntato sternale</t>
  </si>
  <si>
    <t xml:space="preserve">misure varie </t>
  </si>
  <si>
    <t xml:space="preserve"> A01020201</t>
  </si>
  <si>
    <t>Ago per biopsia osteo-midollare con sistema di intrappolamento del campione</t>
  </si>
  <si>
    <t>A01020201</t>
  </si>
  <si>
    <t>Ago per espianto midollare per trapianto eterologo da donatore</t>
  </si>
  <si>
    <t>Ago per citologia aspirativa transbronchiale (TBNA)</t>
  </si>
  <si>
    <t>lunghezzza 13,5mm 21G con finestra Secalon</t>
  </si>
  <si>
    <t xml:space="preserve">A010203 </t>
  </si>
  <si>
    <t>Ago CIRCOLARE tipo BIOPSY PUNCH</t>
  </si>
  <si>
    <t xml:space="preserve">misure e calibri variZ                              </t>
  </si>
  <si>
    <t> A010399</t>
  </si>
  <si>
    <t>Ago  per odontoiatria</t>
  </si>
  <si>
    <t xml:space="preserve"> A019012</t>
  </si>
  <si>
    <t xml:space="preserve">Ago per localizzazione di noduli mammari non palpabili  </t>
  </si>
  <si>
    <t>DEFLUSSORI</t>
  </si>
  <si>
    <t>11.1</t>
  </si>
  <si>
    <t xml:space="preserve">A03010103 </t>
  </si>
  <si>
    <t xml:space="preserve">   Deflussore standard a una via a due vie ed a y con e senza presa d'aria monouso sterili -   </t>
  </si>
  <si>
    <t>11.2</t>
  </si>
  <si>
    <t xml:space="preserve">  Deflussore per flebo a "Y" ( a due vie) monouso sterili</t>
  </si>
  <si>
    <t>11.3</t>
  </si>
  <si>
    <t>A03010202</t>
  </si>
  <si>
    <t xml:space="preserve">DEFLUSSORI UROLOGICI a doppia via per soluzioni da irrigazione in sacche monouso sterili –  </t>
  </si>
  <si>
    <t>11.4</t>
  </si>
  <si>
    <t>A03010104</t>
  </si>
  <si>
    <t xml:space="preserve">Deflussori con regolatore di flusso di precisione monouso sterili –  </t>
  </si>
  <si>
    <t>Tipo per adulti</t>
  </si>
  <si>
    <t xml:space="preserve">Tipo per bambini  </t>
  </si>
  <si>
    <t>11.5</t>
  </si>
  <si>
    <t xml:space="preserve">    Deflussori con filtro per microaggregati monouso sterili</t>
  </si>
  <si>
    <t>Set di infusione con filtro per microaggregati da 20 micron</t>
  </si>
  <si>
    <t xml:space="preserve">Filtro per microaggregati 20 micron  </t>
  </si>
  <si>
    <t>Set di infusione con filtro per microaggregati da 25 - 40 micron</t>
  </si>
  <si>
    <t xml:space="preserve">Filtro per microaggregati 25 - 40 micron  </t>
  </si>
  <si>
    <t>11.6</t>
  </si>
  <si>
    <t>A0701</t>
  </si>
  <si>
    <t xml:space="preserve">   Filtri per infusioni, iniezioni e aspirazioni monouso sterili – </t>
  </si>
  <si>
    <t>Filtro per infusioni 0,2 µm</t>
  </si>
  <si>
    <t>Filtro per iniezioni 0,2 µm</t>
  </si>
  <si>
    <t>Filtro per iniezioni e aspirazioni 5 µm</t>
  </si>
  <si>
    <t>11.7</t>
  </si>
  <si>
    <t>A030401</t>
  </si>
  <si>
    <t xml:space="preserve">Deflussori a due e a quattro accessi laterali per la somministrazione a caduta di farmaci antiblastici  </t>
  </si>
  <si>
    <t>Deflussore a 2 vie con filtro da 0,2 µm</t>
  </si>
  <si>
    <t>Deflussore a 4 vie</t>
  </si>
  <si>
    <t>Deflussore a 4 vie con filtro da 0,2 µm</t>
  </si>
  <si>
    <t>11.8</t>
  </si>
  <si>
    <t xml:space="preserve"> Deflussori opachi a due e a quattro accessi laterali per la somministrazione a caduta di farmaci  antiblastici fotosensibili   - Deflussore a due vie e  4 vie           </t>
  </si>
  <si>
    <t>PROLUNGHE, RUBINETTI , RACCORDI ED ACCESSORI</t>
  </si>
  <si>
    <t>12.1</t>
  </si>
  <si>
    <t>A03020101</t>
  </si>
  <si>
    <t xml:space="preserve">   Prolunga per rubinetti monouso sterile  </t>
  </si>
  <si>
    <t xml:space="preserve">Prolunghe di lunghezza 30 cm circa con attacchi LL maschio-LL maschio </t>
  </si>
  <si>
    <t xml:space="preserve">Prolunghe di lunghezza 75 cm circa con attacchi LL maschio-LL maschio   </t>
  </si>
  <si>
    <t>12.2</t>
  </si>
  <si>
    <t xml:space="preserve">PROLUNGA RETTA A BASSO RIEMPIMENTO </t>
  </si>
  <si>
    <t>12.3</t>
  </si>
  <si>
    <t xml:space="preserve">   Prolunga a spirale per rubinetti </t>
  </si>
  <si>
    <t>Prolunga per rubinetti a spirale DI 1 DE2 * 2m</t>
  </si>
  <si>
    <t>Prolunga per rubinetti a spirale DI 1 DE2 *3m</t>
  </si>
  <si>
    <t xml:space="preserve">Prolunga per rubinetti a spirale DI 2 DE3,2 *1,5m </t>
  </si>
  <si>
    <t xml:space="preserve">Prolunga per rubinetti a spirale DI 2 DE3,2 *3m </t>
  </si>
  <si>
    <t>12.4</t>
  </si>
  <si>
    <t>A03020199</t>
  </si>
  <si>
    <t xml:space="preserve">   Prolunga a spirale per rubinetti ambrata per farmaci fotosensibili          </t>
  </si>
  <si>
    <t>12.5</t>
  </si>
  <si>
    <t xml:space="preserve">Prolunga  con filtro da 0,2 μm </t>
  </si>
  <si>
    <t>12.6</t>
  </si>
  <si>
    <t xml:space="preserve">A0703 </t>
  </si>
  <si>
    <t xml:space="preserve">  Rubinetti a tre vie senza prolunga monouso sterili – </t>
  </si>
  <si>
    <t>12.7</t>
  </si>
  <si>
    <t xml:space="preserve"> Rubinetti a tre vie con prolunga monouso sterili – </t>
  </si>
  <si>
    <t>Con prolunga da 25 cm circa</t>
  </si>
  <si>
    <t xml:space="preserve">Con prolunga da 75 cm circa   </t>
  </si>
  <si>
    <t>12.8</t>
  </si>
  <si>
    <t xml:space="preserve">A0702 </t>
  </si>
  <si>
    <t xml:space="preserve"> Rampe a più rubinetti con prolunga monouso sterili - Con prolunga da 50 cm a 150 cm circa totale </t>
  </si>
  <si>
    <t>12.9</t>
  </si>
  <si>
    <t xml:space="preserve">  Raccordi monouso sterili – </t>
  </si>
  <si>
    <t>Raccordo a due vie con attacchi Luer –Lock</t>
  </si>
  <si>
    <t>Raccordo a due vie con attacchi Luer –Lock con punto di iniezione senza aghi</t>
  </si>
  <si>
    <t>12.10</t>
  </si>
  <si>
    <t xml:space="preserve"> Adattatori monouso sterili</t>
  </si>
  <si>
    <t>Adattatore Luer-Rekord</t>
  </si>
  <si>
    <t>Adattatore Luer-Lock maschio/maschio</t>
  </si>
  <si>
    <t>Adattatore Luer-Lock femmina/femmina</t>
  </si>
  <si>
    <t>12.11</t>
  </si>
  <si>
    <t xml:space="preserve">A07050201 </t>
  </si>
  <si>
    <t xml:space="preserve">  TAPPI / OTTURATORI PERFORABILI CON AGO MONOUSO STERILI – </t>
  </si>
  <si>
    <t>12.12</t>
  </si>
  <si>
    <t xml:space="preserve"> A070501 </t>
  </si>
  <si>
    <t xml:space="preserve">   TAPPI / OTTURATORI NON PERFORABILI MONOUSO STERILI – </t>
  </si>
  <si>
    <t>DISPOSITIVI PER FARMACI ANTIBLASTICI A CIRCUITO CHIUSO</t>
  </si>
  <si>
    <t>13.1</t>
  </si>
  <si>
    <t>A0704</t>
  </si>
  <si>
    <t xml:space="preserve">Dispositivo a circuito chiuso per la manipolazione di farmaci antiblastici </t>
  </si>
  <si>
    <t xml:space="preserve">DISPOSITIVI PER FARMACI ANTIBLASTICI </t>
  </si>
  <si>
    <t>14.1</t>
  </si>
  <si>
    <t xml:space="preserve"> A0704</t>
  </si>
  <si>
    <t xml:space="preserve">  Dispositivo per prelievi e ricostituzione di farmaci antiblastici </t>
  </si>
  <si>
    <t>14.2</t>
  </si>
  <si>
    <t xml:space="preserve"> Dispositivo per prelievi e ricostituzione di farmaci antiblastici da flaconi di piccolo volume </t>
  </si>
  <si>
    <t>14.3</t>
  </si>
  <si>
    <t xml:space="preserve"> A030401</t>
  </si>
  <si>
    <t xml:space="preserve">   Dispositivo di miscelazione e connessione di farmaci antiblastici per sacca, flacone in vetro e plastica con il deflussore                   </t>
  </si>
  <si>
    <t>14.4</t>
  </si>
  <si>
    <t xml:space="preserve">  Dispositivo di miscelazione e connessione di farmaci antiblastici fotosensibili per sacca flacone in vetro e plastica con il deflussore idoneo </t>
  </si>
  <si>
    <t>DISPOSITIVO PER INSTILLAZIONI ENDOVESCICALI DI FARMACI ANTIBLASTICI</t>
  </si>
  <si>
    <t>15.1</t>
  </si>
  <si>
    <t xml:space="preserve"> A0399</t>
  </si>
  <si>
    <t>DISPOSITIVO DI SICUREZZA PER PREVENIRE IL DISTACCO DEL DEFLUSSORE DALLA SACCA</t>
  </si>
  <si>
    <t>16.1</t>
  </si>
  <si>
    <t xml:space="preserve">A0799 </t>
  </si>
  <si>
    <t xml:space="preserve">Dispositivo di sicurezza per prevenire il distacco del deflussore dalla sacca. </t>
  </si>
  <si>
    <t>INFUSIONE</t>
  </si>
  <si>
    <t>17.1</t>
  </si>
  <si>
    <t>A0501</t>
  </si>
  <si>
    <t xml:space="preserve"> Pompa di infusione ad elastomeri</t>
  </si>
  <si>
    <t>Elastomeri flusso costante</t>
  </si>
  <si>
    <t>17.2</t>
  </si>
  <si>
    <t xml:space="preserve"> Pompa di infusione ad elastomeri a caricamento con volumi variabili –  varie misure</t>
  </si>
  <si>
    <t>17.3</t>
  </si>
  <si>
    <t xml:space="preserve">A0501 </t>
  </si>
  <si>
    <t xml:space="preserve"> Pompa di infusione ad elastomeri per farmaci oncologici – varie misure</t>
  </si>
  <si>
    <t>SISTEMA PREMI-SACCA</t>
  </si>
  <si>
    <t>18.1</t>
  </si>
  <si>
    <t>W02029009</t>
  </si>
  <si>
    <t xml:space="preserve"> Sistema premi-sacca  per sacche da 500 ml e da 1000ml</t>
  </si>
  <si>
    <t>FLACONI PER AFFIDO DOMICILIARE DI METADONE</t>
  </si>
  <si>
    <t>19.1</t>
  </si>
  <si>
    <t>W05020103</t>
  </si>
  <si>
    <t xml:space="preserve">Flaconi vuoti in plastica con relativi tappi, con chiusura di sicurezza a prova di bambino per l’affido domiciliare di metadone                </t>
  </si>
  <si>
    <t xml:space="preserve">Flaconi da 25 ml </t>
  </si>
  <si>
    <t xml:space="preserve">Flaconi da 100 ml </t>
  </si>
  <si>
    <t>flacone da 125 ml</t>
  </si>
  <si>
    <t xml:space="preserve">Flaconi da 150 ml </t>
  </si>
  <si>
    <t>CATETERI VENOSI PERIFERICI (AGHI CANNULA)</t>
  </si>
  <si>
    <t>20.1</t>
  </si>
  <si>
    <t xml:space="preserve">C0101010102 </t>
  </si>
  <si>
    <t xml:space="preserve">   CATETERI VENOSI PERIFERICI (AGHI CANNULE) IN POLIURETANO E TEFLON AD UNA VIA  MONOUSO STERILI  -  </t>
  </si>
  <si>
    <t>SENZA ALETTE</t>
  </si>
  <si>
    <t>Ago-cannula  14 G x 133 mm LUNGO in teflon</t>
  </si>
  <si>
    <t>Ago-cannula  16 G x 133 mm LUNGO in teflon</t>
  </si>
  <si>
    <t>Ago-cannula  14 G x 83 mm LUNGO in teflon</t>
  </si>
  <si>
    <t>Ago-cannula  16 G x 83 mm LUNGO in teflon</t>
  </si>
  <si>
    <t>CON  ALETTE</t>
  </si>
  <si>
    <t>Ago-cannula 14G x 45-50 mm</t>
  </si>
  <si>
    <t>Otturatore per a.c. precedente</t>
  </si>
  <si>
    <t>Ago-cannula  16 G x 45-50 mm</t>
  </si>
  <si>
    <t xml:space="preserve">Ago-cannula  18  G x45 mm    </t>
  </si>
  <si>
    <t xml:space="preserve">Ago-cannula 18 G x 32 mm    </t>
  </si>
  <si>
    <t xml:space="preserve">Otturatore per a.c. precedente     </t>
  </si>
  <si>
    <t xml:space="preserve">Ago-cannula  20 G x 32 mm  </t>
  </si>
  <si>
    <t xml:space="preserve">Otturatore per a.c. precedente            </t>
  </si>
  <si>
    <t xml:space="preserve">Ago-cannula  22 G x 25 mm          </t>
  </si>
  <si>
    <t xml:space="preserve">Ago-cannula  24 G x 19 mm </t>
  </si>
  <si>
    <t>Ago-cannula  24 G x 30mm</t>
  </si>
  <si>
    <t>20.2</t>
  </si>
  <si>
    <t>C0101010101</t>
  </si>
  <si>
    <t xml:space="preserve">  CATETERI VENOSI PERIFERICI (AGHI CANNULE) IN POLIURETANO A DUE VIE CON ALETTE DI FISSAGGIO MONOUSO STERILI – </t>
  </si>
  <si>
    <t>Ago-cannula  14 G x 45-50 mm</t>
  </si>
  <si>
    <t xml:space="preserve">Ago-cannula  24 G x 19 mm   </t>
  </si>
  <si>
    <t xml:space="preserve">Ago-cannula 26 G x 19 mm   </t>
  </si>
  <si>
    <t>CATETERI VENOSI PERIFERICI (AGHI CANNULA) CON SISTEMA DI PROTEZIONE</t>
  </si>
  <si>
    <t>21.1</t>
  </si>
  <si>
    <t xml:space="preserve">C0101010202  </t>
  </si>
  <si>
    <t xml:space="preserve">  CATETERE VENOSO PERIFERICO (AGO CANNULA) IN POLIURETANO MONO VIA CON  ALETTE DI FISSAGGIO CON SISTEMA DI PROTEZIONE DELL’AGO. </t>
  </si>
  <si>
    <t>da 14 G a 24 G</t>
  </si>
  <si>
    <t>21.2</t>
  </si>
  <si>
    <t xml:space="preserve">C0101010201 </t>
  </si>
  <si>
    <t xml:space="preserve"> CATETERE VENOSO PERIFERICO (AGO CANNULA) IN POLIURETANO DOPPIA VIA CON  ALETTE DI FISSAGGIO CON SISTEMA DI PROTEZIONE DELL’AGO - </t>
  </si>
  <si>
    <t>AGHI CATETERE</t>
  </si>
  <si>
    <t>22.1</t>
  </si>
  <si>
    <t xml:space="preserve">C01010103  </t>
  </si>
  <si>
    <t xml:space="preserve">  AGHI CATETERE CON PROLUNGA INTEGRATA  - CON SISTEMA DI SICUREZZA DELL'AGO</t>
  </si>
  <si>
    <t>Aghi catetere con prolunga integrata senza rubinetto-  calibri vari</t>
  </si>
  <si>
    <t>Aghi catetere con prolunga integrata con rubinetto -  calibri vari</t>
  </si>
  <si>
    <t>FONENDOSCOPI</t>
  </si>
  <si>
    <t>23.1</t>
  </si>
  <si>
    <t>C9005</t>
  </si>
  <si>
    <t xml:space="preserve">Fonendoscopi  </t>
  </si>
  <si>
    <t>Fonendoscopi AD</t>
  </si>
  <si>
    <t>Fonendoscopi Fonendoscopi BB</t>
  </si>
  <si>
    <t>23.2</t>
  </si>
  <si>
    <t xml:space="preserve"> Fonendoscopi tipo “Littmann”</t>
  </si>
  <si>
    <t>Fonendoscopio con padiglione  doppio, tipo Littmann Adulti</t>
  </si>
  <si>
    <t>Fonendoscopio con padiglione doppio, tipo Littmann Pediatrico</t>
  </si>
  <si>
    <t>Fonendoscopio piatto "Littman " Adulti</t>
  </si>
  <si>
    <t xml:space="preserve">Fonendoscopio piatto "Littman " Pediatrico </t>
  </si>
  <si>
    <t>23.3</t>
  </si>
  <si>
    <t xml:space="preserve"> Stetoscopi. </t>
  </si>
  <si>
    <t>23.4</t>
  </si>
  <si>
    <t>C9006</t>
  </si>
  <si>
    <t xml:space="preserve">Sfigmomanometri aneroidi tipo  Tonomet  </t>
  </si>
  <si>
    <t xml:space="preserve">Sfigmomanometri aneroidi tipo  tonomet </t>
  </si>
  <si>
    <t>Bracciali di ricambio</t>
  </si>
  <si>
    <t>ANOSCOPI</t>
  </si>
  <si>
    <t>24.1</t>
  </si>
  <si>
    <t xml:space="preserve"> G02060301</t>
  </si>
  <si>
    <t>Anoscopio</t>
  </si>
  <si>
    <t>24.2</t>
  </si>
  <si>
    <t>Anoscopio operativo a becco di flauto autoilluminante</t>
  </si>
  <si>
    <t>24.3</t>
  </si>
  <si>
    <t>Anoscopio  operativo fenenstrato</t>
  </si>
  <si>
    <t>24.4</t>
  </si>
  <si>
    <t>Anoscopio fenestrato</t>
  </si>
  <si>
    <t>24.5</t>
  </si>
  <si>
    <t>G020499</t>
  </si>
  <si>
    <t>Filo in silicone</t>
  </si>
  <si>
    <t>24.6</t>
  </si>
  <si>
    <t>Legatore emorroidale</t>
  </si>
  <si>
    <t>24.7</t>
  </si>
  <si>
    <t>G020401</t>
  </si>
  <si>
    <t>Anellini elastici</t>
  </si>
  <si>
    <t>PIANTANA PER FLEBO</t>
  </si>
  <si>
    <t>25.1</t>
  </si>
  <si>
    <t>V0402</t>
  </si>
  <si>
    <t>PIANTANA X FLEBO CON ROTELLE CON SUPPORTO A 4 GANCI CON ESTREMITA' CHE AGGANCIA LE FLEBO IN METALLO</t>
  </si>
  <si>
    <t>DISPOSITIVI PER APPARATO UROGENITALE</t>
  </si>
  <si>
    <t>26.1</t>
  </si>
  <si>
    <t xml:space="preserve">U080104 </t>
  </si>
  <si>
    <t xml:space="preserve">Curette intrauterine rette per I.V.G. </t>
  </si>
  <si>
    <t>26.2</t>
  </si>
  <si>
    <t xml:space="preserve">Curette intrauterine curve per I.V.G. </t>
  </si>
  <si>
    <t>26.3</t>
  </si>
  <si>
    <t xml:space="preserve">U080199 </t>
  </si>
  <si>
    <t xml:space="preserve">Tubo in PVC per aspirazione endometriale </t>
  </si>
  <si>
    <t>26.4</t>
  </si>
  <si>
    <t xml:space="preserve">U089004 </t>
  </si>
  <si>
    <t xml:space="preserve">Stiletti perforatori di membrana amniotica </t>
  </si>
  <si>
    <t>DISPOSITIVI PRELIEVO APPARATO UROGENITALE</t>
  </si>
  <si>
    <t>27.1</t>
  </si>
  <si>
    <t xml:space="preserve">U089006 </t>
  </si>
  <si>
    <t xml:space="preserve"> Speculi vaginali monouso sterili         </t>
  </si>
  <si>
    <t>Misura piccola  85 x 20 mm ca</t>
  </si>
  <si>
    <t>Misura media   90 x 28 mm ca</t>
  </si>
  <si>
    <t>Misura grande  100 x 36 mm ca</t>
  </si>
  <si>
    <t>27.2</t>
  </si>
  <si>
    <t>U09030301</t>
  </si>
  <si>
    <t>kit PAP TEST+SPATOLA+CYTOBRUSH</t>
  </si>
  <si>
    <t>27.3</t>
  </si>
  <si>
    <t xml:space="preserve">Spatola di Ayre per prelievo citologico cervico-vaginale         </t>
  </si>
  <si>
    <t>27.4</t>
  </si>
  <si>
    <t xml:space="preserve">U09030301 </t>
  </si>
  <si>
    <t xml:space="preserve">Spazzolino per prelievo citologico endocervicale </t>
  </si>
  <si>
    <t>27.5</t>
  </si>
  <si>
    <t xml:space="preserve">Dispositivo per il prelievo di campioni endocervicali ed endometriali </t>
  </si>
  <si>
    <t>27.6</t>
  </si>
  <si>
    <t xml:space="preserve"> U0999</t>
  </si>
  <si>
    <t xml:space="preserve">  Tampone per ginecologia in cotone con stelo in legno                        </t>
  </si>
  <si>
    <t>27.7</t>
  </si>
  <si>
    <t>L0509030299</t>
  </si>
  <si>
    <t>PINZA GINECOLOGICA MONOUSO AUTOBLOCCANTE DI KELLY</t>
  </si>
  <si>
    <t>CATETERE PER INCONTINENZA URINARIA MASCHILE</t>
  </si>
  <si>
    <t>28.1</t>
  </si>
  <si>
    <t xml:space="preserve"> U070201</t>
  </si>
  <si>
    <t>Catetere esterno a guaina per incontinenza urinaria maschile –  autosigillante</t>
  </si>
  <si>
    <t>Catetere esterno a guaina in lattice</t>
  </si>
  <si>
    <t>Catetere esterno a guaina autosigillante</t>
  </si>
  <si>
    <t>SACCHE E SISTEMI RACCOLTA LIQUIDI</t>
  </si>
  <si>
    <t>29.1</t>
  </si>
  <si>
    <t xml:space="preserve"> A06030301  </t>
  </si>
  <si>
    <t xml:space="preserve">  Raccoglitore per urina sterile da letto  </t>
  </si>
  <si>
    <t>Monouso, in singola confezione sterile</t>
  </si>
  <si>
    <t>Ganci per  il  fissaggio  delle  sacche  al  letto</t>
  </si>
  <si>
    <t>29.2</t>
  </si>
  <si>
    <t xml:space="preserve">A06030301 </t>
  </si>
  <si>
    <t xml:space="preserve">  Raccoglitore per urina pediatrico monouso sterile  unisex</t>
  </si>
  <si>
    <t>29.3</t>
  </si>
  <si>
    <t xml:space="preserve">A06030399  </t>
  </si>
  <si>
    <t xml:space="preserve">Contenitore in plastica per raccolta urine 24 ore </t>
  </si>
  <si>
    <t>29.4</t>
  </si>
  <si>
    <t>A06030399</t>
  </si>
  <si>
    <t xml:space="preserve">Dispositivo di raccolta urine femminili per cistografia minzionale </t>
  </si>
  <si>
    <t>A060399</t>
  </si>
  <si>
    <t xml:space="preserve">  Raccoglitore sterile a circuito chiuso  per la raccolta di liquidi organici</t>
  </si>
  <si>
    <t>30.1</t>
  </si>
  <si>
    <t>Raccoglitore a circuito chiuso (uguale a mis diuresi oraria)</t>
  </si>
  <si>
    <t>SACCHE DRENAGGIO PER FERITE</t>
  </si>
  <si>
    <t>31.1</t>
  </si>
  <si>
    <t xml:space="preserve">A060301 </t>
  </si>
  <si>
    <t>SACCA DI DRENAGGIO A CADUTA PER FERITE  CHIRURGICHE DA 500 ML lotto unico</t>
  </si>
  <si>
    <t>SISTEMA PER MISURAZIONE DIURESI ORARIA</t>
  </si>
  <si>
    <t>32.1</t>
  </si>
  <si>
    <t xml:space="preserve">A06030302 </t>
  </si>
  <si>
    <t xml:space="preserve">Sistema chiuso per la misurazione della diuresi oraria </t>
  </si>
  <si>
    <t>Sistema completo</t>
  </si>
  <si>
    <t>Sacche di ricambio 2 lt - 500 ml da collegare al sistema sopra descritto</t>
  </si>
  <si>
    <t>CANNULE NASALI E CATETERI</t>
  </si>
  <si>
    <t>33.1</t>
  </si>
  <si>
    <t>R03010203</t>
  </si>
  <si>
    <t xml:space="preserve">Catetere per ossigeno-terapia  </t>
  </si>
  <si>
    <t>Catetere senza compressa</t>
  </si>
  <si>
    <t>Catetere con compressa</t>
  </si>
  <si>
    <t>33.2</t>
  </si>
  <si>
    <t xml:space="preserve">R03010204 </t>
  </si>
  <si>
    <t xml:space="preserve">Tubo di prolunga e connessione per ossigenoterapia sterile </t>
  </si>
  <si>
    <t>Con  connettore universale</t>
  </si>
  <si>
    <t>33.3</t>
  </si>
  <si>
    <t xml:space="preserve">Tubo di connessione a bolle per ossigeno in rotoli  </t>
  </si>
  <si>
    <t>Monouso, in singola confezione non sterile. -</t>
  </si>
  <si>
    <t>33.4</t>
  </si>
  <si>
    <t xml:space="preserve">Tubo di connessione corrugato per ossigeno e aerosol in rotoli </t>
  </si>
  <si>
    <t>Tubo  in bobina spessore da 0,60 mm ca</t>
  </si>
  <si>
    <t>Tubo  in bobina  spessore da 1,00 mm ca</t>
  </si>
  <si>
    <t xml:space="preserve">KIT PER AEROSOLTERAPIA  </t>
  </si>
  <si>
    <t>34.1</t>
  </si>
  <si>
    <t>R03010380</t>
  </si>
  <si>
    <t xml:space="preserve">Set per aerosolterapia  per deposizione 
tracheobronchiale delle particelle
</t>
  </si>
  <si>
    <t>SOLUZIONI IPERTONICA CON SODIO IOLURONATO</t>
  </si>
  <si>
    <t>35.1</t>
  </si>
  <si>
    <t>Q030199</t>
  </si>
  <si>
    <t>Soluzione ipertonica di sodio  cloruro con ialuronico sodico 0,1% per pazienti con fibrosi  cistica tipo Hyaneb</t>
  </si>
  <si>
    <t>SOLUZIONI IN SACCA PER LAVAGGIO NASALE</t>
  </si>
  <si>
    <t>36.1</t>
  </si>
  <si>
    <t>Sacche di soluzione fisiologica da 250 ml con sistemi di deflusso sterili, con ventosa e clamp per pazienti  con fibrosi cistica tipo lavonase</t>
  </si>
  <si>
    <t>SONDE E ACCESSORI APPARATO RESPIRATORIO</t>
  </si>
  <si>
    <t>37.1</t>
  </si>
  <si>
    <t xml:space="preserve"> R05010102</t>
  </si>
  <si>
    <t>Sonda per aspirazione tracheobronchiale con valvola di controllo sterile monouso - CH DA 6 A 18</t>
  </si>
  <si>
    <t>37.2</t>
  </si>
  <si>
    <t xml:space="preserve">R05010301 </t>
  </si>
  <si>
    <t xml:space="preserve">Aspiratore di mucosita' monouso sterile </t>
  </si>
  <si>
    <t>Con catetere da 14 Ch</t>
  </si>
  <si>
    <t>Con catetere  da 10 Ch</t>
  </si>
  <si>
    <t>Con catetere pediatrico da  8 Ch</t>
  </si>
  <si>
    <t>37.3</t>
  </si>
  <si>
    <t xml:space="preserve">Raccoglitore di secrezioni bronchiali per broncoscopio – Monouso, in singola confezione sterile. </t>
  </si>
  <si>
    <t>37.4</t>
  </si>
  <si>
    <t>R0799</t>
  </si>
  <si>
    <t>Dispositivo per BAL</t>
  </si>
  <si>
    <t xml:space="preserve">SPIROMETRO </t>
  </si>
  <si>
    <t>38.1</t>
  </si>
  <si>
    <t xml:space="preserve">Y030327 </t>
  </si>
  <si>
    <t xml:space="preserve">Spirometro incentivatore monouso –  </t>
  </si>
  <si>
    <t xml:space="preserve"> BOCCAGLI</t>
  </si>
  <si>
    <t>39.1</t>
  </si>
  <si>
    <t xml:space="preserve">R9001 </t>
  </si>
  <si>
    <t xml:space="preserve">Boccagli in cartone monouso per spirometria, monouso non sterili </t>
  </si>
  <si>
    <t>boccagli in cartone per spirometria AD</t>
  </si>
  <si>
    <t>boccagli in cartone per spirometria BB</t>
  </si>
  <si>
    <t xml:space="preserve">FLACONE PER UMIDIFICAZIONE </t>
  </si>
  <si>
    <t>40.1</t>
  </si>
  <si>
    <t>R060202</t>
  </si>
  <si>
    <t>Flacone per Umidificazione tipo respiflo</t>
  </si>
  <si>
    <t>SET A CIRCUITO CHIUSO PER LAVANDA GASTRICA</t>
  </si>
  <si>
    <t>41.1</t>
  </si>
  <si>
    <t xml:space="preserve">G020101 </t>
  </si>
  <si>
    <t xml:space="preserve"> Set per lavanda gastrica a circuito chiuso autosvuotante</t>
  </si>
  <si>
    <t>41.2</t>
  </si>
  <si>
    <t xml:space="preserve"> G020101 </t>
  </si>
  <si>
    <t xml:space="preserve">Sonda per svuotamento e lavanda gastrica -  </t>
  </si>
  <si>
    <t>41.3</t>
  </si>
  <si>
    <t xml:space="preserve">G020101  </t>
  </si>
  <si>
    <t xml:space="preserve">  Sonda per lavanda gastrica - da Ch 16 a ch 40 </t>
  </si>
  <si>
    <t>SONDE E SONDINI</t>
  </si>
  <si>
    <t>42.1</t>
  </si>
  <si>
    <t>G020201</t>
  </si>
  <si>
    <t xml:space="preserve">  Sonda naso-gastro-duodenale di Levin - da Ch 08 a ch 20 </t>
  </si>
  <si>
    <t>42.2</t>
  </si>
  <si>
    <t xml:space="preserve">  Sondino pediatrico in PVC per alimentazione naso-gastrica </t>
  </si>
  <si>
    <t>Ch  4 a 10  lunghezza  40 – 50 cm circa</t>
  </si>
  <si>
    <t>Ch 5 a 10  lunghezza 90 – 100 cm circa</t>
  </si>
  <si>
    <t>Ch  3,5 lunghezza  30 cm circa</t>
  </si>
  <si>
    <t>tra 8 e 18 Fr e lunghezza da 90 a 145 cm circa</t>
  </si>
  <si>
    <t>42.3</t>
  </si>
  <si>
    <t xml:space="preserve">  Sondino in poliuretano con mandrino per alimentazione naso-gastrica </t>
  </si>
  <si>
    <t>Ch  4 lunghezza  40 – 50 cm circa</t>
  </si>
  <si>
    <t>Ch  6 lunghezza  40 – 50 cm circa</t>
  </si>
  <si>
    <t>Ch 8 lunghezza  40 – 50 cm circa</t>
  </si>
  <si>
    <t>Ch 5 lunghezza 90 – 100 cm circa</t>
  </si>
  <si>
    <t>Ch 6 lunghezza 90 – 100 cm circa</t>
  </si>
  <si>
    <t>Ch 8 lunghezza 90 – 100 cm circa</t>
  </si>
  <si>
    <t>42.4</t>
  </si>
  <si>
    <t>G020301</t>
  </si>
  <si>
    <t>Sonda rettale - da Ch 18 a ch 35</t>
  </si>
  <si>
    <t>DEFLUSSORI PER NUTRIZIONE ENTERALE</t>
  </si>
  <si>
    <t>43.1</t>
  </si>
  <si>
    <t>G02020101</t>
  </si>
  <si>
    <t>DEFLUSSORE X NUTRIZIONE ENTERALE CON TAPPO A VITE DA 40 MM CON ADATTATORE DA 22 MM COMPATIBILE X PACK E BOTTIGLIA. ATTACCO ENFIT</t>
  </si>
  <si>
    <t>43.2</t>
  </si>
  <si>
    <t>A030403</t>
  </si>
  <si>
    <t>DEFLUSSORE UNIVERSALE  PER NUTRIZIONE ENTERALE CON SACCA. ATTACCO ENFITI</t>
  </si>
  <si>
    <t>LENZUOLINI E ROTOLI</t>
  </si>
  <si>
    <t>44.1</t>
  </si>
  <si>
    <t>T030502</t>
  </si>
  <si>
    <t>Lenzuolino in T.N.T. Cm 60 x 100 m circa</t>
  </si>
  <si>
    <t>44.2</t>
  </si>
  <si>
    <t xml:space="preserve"> T030502 </t>
  </si>
  <si>
    <t xml:space="preserve">  Rotolo di cellulosa per lettino visita cm 60 x 100 m circa</t>
  </si>
  <si>
    <t>ROTOLO TESSUTO IGNIFUGO</t>
  </si>
  <si>
    <t xml:space="preserve">T030502 </t>
  </si>
  <si>
    <t xml:space="preserve">Rotolo di  Tessuto ignifugo </t>
  </si>
  <si>
    <t>LENZUOLO E FEDERA IN TNT</t>
  </si>
  <si>
    <t>47.1</t>
  </si>
  <si>
    <t xml:space="preserve">  Lenzuolo e federa in T.N.T.      </t>
  </si>
  <si>
    <t xml:space="preserve">Federa cm 50 x 80 circa </t>
  </si>
  <si>
    <t>Lenzuolo cm 140 x 240 circa</t>
  </si>
  <si>
    <t>BISTURI E LAME</t>
  </si>
  <si>
    <t xml:space="preserve">V0101 </t>
  </si>
  <si>
    <t>Bisturi monouso sterili Misure varie</t>
  </si>
  <si>
    <t>Bisturi monouso sterili  con dispositivo di sicurezza - Misure varie</t>
  </si>
  <si>
    <t xml:space="preserve">V0103 </t>
  </si>
  <si>
    <t>Lame per bisturi monouso sterili mis. Varie</t>
  </si>
  <si>
    <t>V0199</t>
  </si>
  <si>
    <t xml:space="preserve">Rasoi monouso per tricotomia bilama </t>
  </si>
  <si>
    <t>MINILANCETTE PUNGIDITO</t>
  </si>
  <si>
    <t>49.1</t>
  </si>
  <si>
    <t xml:space="preserve">V0104 </t>
  </si>
  <si>
    <t xml:space="preserve">  Minilancette pungidito a scatto Monouso </t>
  </si>
  <si>
    <t>RASOI PER TRICOTOMIA ELETTRICO</t>
  </si>
  <si>
    <t>V9099</t>
  </si>
  <si>
    <t>Rasoi per tricotomia  elettrico</t>
  </si>
  <si>
    <t>lame ginecologighe</t>
  </si>
  <si>
    <t>LAME NEUROLOGICHE</t>
  </si>
  <si>
    <t>lame monouso UNIVERSALI</t>
  </si>
  <si>
    <t>MASCHERE PER FOTOTERAPIA NEONATALE</t>
  </si>
  <si>
    <t>V0201</t>
  </si>
  <si>
    <t xml:space="preserve">  Mascherine protettive per fototerapia neonatale </t>
  </si>
  <si>
    <t>MORSETTI PER CORDONE OMBELICALE</t>
  </si>
  <si>
    <t>V0202</t>
  </si>
  <si>
    <t xml:space="preserve">Morsetti per cordone ombelicale + tronchesine </t>
  </si>
  <si>
    <t xml:space="preserve">POPPATOI </t>
  </si>
  <si>
    <t>V028001</t>
  </si>
  <si>
    <t xml:space="preserve">Poppatoi sterili monouso </t>
  </si>
  <si>
    <t>Poppatoi 130 ml</t>
  </si>
  <si>
    <t>Poppatoi  250 ml</t>
  </si>
  <si>
    <t>TERMOMETRI elettronici timpanici</t>
  </si>
  <si>
    <t>54.1</t>
  </si>
  <si>
    <t xml:space="preserve">V03010102  </t>
  </si>
  <si>
    <t>TERMOMETRI ELETTRONICI E COPRICAPPUCCI   Termometro timpanico a raggi infrarossi</t>
  </si>
  <si>
    <t>TERMOMETRI</t>
  </si>
  <si>
    <t>Coprisonda monouso per termometri timpanici</t>
  </si>
  <si>
    <t xml:space="preserve">TERMOMETRO AD INFRAROSSI A DISTANZA, MULTIFUNZIONE, </t>
  </si>
  <si>
    <t>55.1</t>
  </si>
  <si>
    <t>V03010102</t>
  </si>
  <si>
    <t>55.2</t>
  </si>
  <si>
    <t xml:space="preserve">TERMOMETRO clinico DIGITALE </t>
  </si>
  <si>
    <t>PRODOTTI VARI</t>
  </si>
  <si>
    <t>56.1</t>
  </si>
  <si>
    <t xml:space="preserve">  V9001 </t>
  </si>
  <si>
    <t xml:space="preserve">  Abbassalingua in legno monouso sterili  (singola confezione sterile )</t>
  </si>
  <si>
    <t>56.2</t>
  </si>
  <si>
    <t xml:space="preserve">V9099 </t>
  </si>
  <si>
    <t xml:space="preserve">  Cestelli per flebo universale</t>
  </si>
  <si>
    <t>56.3</t>
  </si>
  <si>
    <t xml:space="preserve">V9003 </t>
  </si>
  <si>
    <t xml:space="preserve">  Lacci emostatici Tubolari</t>
  </si>
  <si>
    <t>56.4</t>
  </si>
  <si>
    <t xml:space="preserve">  Lacci emostatici latex free</t>
  </si>
  <si>
    <t>56.5</t>
  </si>
  <si>
    <t>V9002</t>
  </si>
  <si>
    <t xml:space="preserve">Enteroclisma </t>
  </si>
  <si>
    <t>CONTENITORI MONOUSO</t>
  </si>
  <si>
    <t>Padella da 2 lt circa</t>
  </si>
  <si>
    <t>Pappagallo da 800 ml circa</t>
  </si>
  <si>
    <t>Pappagallo femminile da 800 ml circa</t>
  </si>
  <si>
    <t>Catino 1,5 lt circa</t>
  </si>
  <si>
    <t>Catino  4,5 lt circa</t>
  </si>
  <si>
    <t xml:space="preserve">Arcella reniforme </t>
  </si>
  <si>
    <t>BRACCIALETTI DI IDENTIFICAZIONE NEONATALE</t>
  </si>
  <si>
    <t>braccialetti</t>
  </si>
  <si>
    <t>CUSCINETTO HOT COLD varie misure</t>
  </si>
  <si>
    <t>VARIE MISURE</t>
  </si>
  <si>
    <t xml:space="preserve">  PADELLE E PAPPAGALLI  di plastica </t>
  </si>
  <si>
    <t>padelle e pappagalli</t>
  </si>
  <si>
    <t>MATITA DERMOGRAFICHE</t>
  </si>
  <si>
    <t>V9004</t>
  </si>
  <si>
    <t xml:space="preserve">Matite dermografiche </t>
  </si>
  <si>
    <t>PROVETTA  PER PREPARAZIONE DI PLASMA RICCO DI PIASTRINE (PRP)</t>
  </si>
  <si>
    <t>62.1</t>
  </si>
  <si>
    <t>GEL</t>
  </si>
  <si>
    <t>63.1</t>
  </si>
  <si>
    <t xml:space="preserve">U9099   </t>
  </si>
  <si>
    <t xml:space="preserve">GEL LUBRIFICANTE PER CATETERISMO CON LIDOCAINA 2% STERILE             </t>
  </si>
  <si>
    <t>63.2</t>
  </si>
  <si>
    <t>Gel lubrificante sterile  In buste da 3 g ca</t>
  </si>
  <si>
    <t xml:space="preserve">  Gel di contatto per esami con apparecchiature ad ultrasuoni  </t>
  </si>
  <si>
    <t xml:space="preserve">Flacone da 250 g ca </t>
  </si>
  <si>
    <t>Flacone da 1 litro</t>
  </si>
  <si>
    <t>Sacca o fustino da 3-5 litri ca</t>
  </si>
  <si>
    <t>Buste o flaconcini</t>
  </si>
  <si>
    <t>Gel elettroconduttore per ECG, EEG - Flaconi</t>
  </si>
  <si>
    <t xml:space="preserve">   Pasta  elettroconduttrice per  EEG -  TUBETTO DA 100GR</t>
  </si>
  <si>
    <t>DISPOSITIVI PER PULIZIA MANI PRE E POST OPERATORIA</t>
  </si>
  <si>
    <t xml:space="preserve">Spazzolini per la pulizia pre e post operatoria delle mani  </t>
  </si>
  <si>
    <t xml:space="preserve">Sistema spugna/spazzolino per la pulizia pre e post operatoria delle mani c/antisettico  </t>
  </si>
  <si>
    <t>Sistema spugna/spazzolino con clorexidina</t>
  </si>
  <si>
    <t>Sistema spugna/spazzolino con iodio</t>
  </si>
  <si>
    <t>SPECULO AURICOLARE</t>
  </si>
  <si>
    <t>65.1</t>
  </si>
  <si>
    <t>Speculo auricolare monouso universali - misure grandi e piccole</t>
  </si>
  <si>
    <t>DISPOSITIVI DI PROTEZIONE</t>
  </si>
  <si>
    <t xml:space="preserve">Occhiali protettivi </t>
  </si>
  <si>
    <t xml:space="preserve">  Mascherina facciale con  o senza valvola di espirazione - varie Classe di protezione  </t>
  </si>
  <si>
    <t>Mascherina di protezione (classe FFP3SL ) per polveri ed aerosol liquidi,con e senza  valvola di espirazione</t>
  </si>
  <si>
    <t>SISTEMA PER RECUPERO E REINFUSIONE DI SANGUE AUTOLOGO</t>
  </si>
  <si>
    <t>67.1</t>
  </si>
  <si>
    <t xml:space="preserve">B0402  </t>
  </si>
  <si>
    <t>Sistema a circuito chiuso per recupero e reinfusione di sangue autologo -</t>
  </si>
  <si>
    <t>SISTEMI DI DRENAGGIO CHIRURGICO A SOFFIETTO</t>
  </si>
  <si>
    <t>68.1</t>
  </si>
  <si>
    <t xml:space="preserve">A0601010103 </t>
  </si>
  <si>
    <t xml:space="preserve">Sistema di drenaggio a soffietto a medio vuoto </t>
  </si>
  <si>
    <t>Set di drenaggio continuo 600- 700 ml</t>
  </si>
  <si>
    <t>Set di drenaggio continuo 400 - 500 ml</t>
  </si>
  <si>
    <t>Set di drenaggio continuo 200 ml</t>
  </si>
  <si>
    <t>68.2</t>
  </si>
  <si>
    <t>Sistema di drenaggio a soffietto con tubo Redon a medio vuoto</t>
  </si>
  <si>
    <t>Set di drenaggio continuo 600- 700 ml con tubo Redon</t>
  </si>
  <si>
    <t>Set di drenaggio continuo 400 - 500 ml con tubo Redon</t>
  </si>
  <si>
    <t>Set di drenaggio continuo 400 - 500 ml con tubo Redon e agoTrocar</t>
  </si>
  <si>
    <t xml:space="preserve">Drenaggio a soffietto con sacca di raccolta a circuito chiuso   </t>
  </si>
  <si>
    <t>SISTEMI DI ASPIRAZIONE</t>
  </si>
  <si>
    <t>A0601010102</t>
  </si>
  <si>
    <t xml:space="preserve">Sistema di aspirazione controllata a bulbo (basso vuoto) endo drain </t>
  </si>
  <si>
    <t xml:space="preserve">Sistema di aspirazione controllata a bulbo (basso vuoto) </t>
  </si>
  <si>
    <r>
      <t xml:space="preserve">Serbatoio ad aspirazione a circuito chiuso  </t>
    </r>
    <r>
      <rPr>
        <b/>
        <sz val="11"/>
        <color rgb="FFFF0000"/>
        <rFont val="Calibri"/>
        <family val="2"/>
      </rPr>
      <t xml:space="preserve">  </t>
    </r>
  </si>
  <si>
    <t xml:space="preserve">Serbatoio </t>
  </si>
  <si>
    <t>DRENAGGI BILIARI</t>
  </si>
  <si>
    <t>70.1</t>
  </si>
  <si>
    <t>Drenaggio biliare a T di Kehr in silicone</t>
  </si>
  <si>
    <t xml:space="preserve">A0601010402 </t>
  </si>
  <si>
    <t>Drenaggio biliare a T di Kehr in silicone - Misure varie con e senza fori</t>
  </si>
  <si>
    <t>DRENAGGI TORACICI</t>
  </si>
  <si>
    <t>71.1</t>
  </si>
  <si>
    <t>Drenaggio ondulato Delbert in para, varie misure</t>
  </si>
  <si>
    <t>71.2</t>
  </si>
  <si>
    <t xml:space="preserve">A0601010403 </t>
  </si>
  <si>
    <t xml:space="preserve">Drenaggio tipo Penrose in silicone misure varie </t>
  </si>
  <si>
    <t>Drenaggio tipo Penrose in silicone con superficie interna liscia misura 6-10mm di lunghezza 30 cm</t>
  </si>
  <si>
    <t>Drenaggio tipo Penrose in silicone Con superficie interna liscia misura 25mm di lunghezza 45 cm</t>
  </si>
  <si>
    <t>A0601010402 + A0601010403</t>
  </si>
  <si>
    <t xml:space="preserve"> drenaggio perforato tipo Jackson-Pratt  </t>
  </si>
  <si>
    <t xml:space="preserve">Drenaggio tipo Jackson-Pratt Tondo </t>
  </si>
  <si>
    <t xml:space="preserve">Drenaggio tipo Jackson-Pratt Tondo con ago guida </t>
  </si>
  <si>
    <t xml:space="preserve">Drenaggio tipo Jackson-Pratt Piatto </t>
  </si>
  <si>
    <t xml:space="preserve">Drenaggio tipo Jackson-Pratt Piatto con ago guida </t>
  </si>
  <si>
    <t xml:space="preserve"> A060102</t>
  </si>
  <si>
    <t xml:space="preserve">    Raccordo tipo olivetta per tubi di drenaggio toracico </t>
  </si>
  <si>
    <t>A060102</t>
  </si>
  <si>
    <t xml:space="preserve">  Raccordo ad Y per tubi drenaggio toracico </t>
  </si>
  <si>
    <t xml:space="preserve">Misure 3/8” – 1/4" – 1/4"  e Misure 3/8” – 3/8” – 3/8” </t>
  </si>
  <si>
    <t xml:space="preserve">A060102 </t>
  </si>
  <si>
    <t xml:space="preserve">TUBO PROLUNGA 76CM </t>
  </si>
  <si>
    <t xml:space="preserve">A06010103 </t>
  </si>
  <si>
    <t xml:space="preserve">CATETERE X DRENAGGIO TORACICO PUNTA APERTA </t>
  </si>
  <si>
    <t>SET PER DRENAGGIO TORACICO RTHORAFLOW</t>
  </si>
  <si>
    <t>A0601010401</t>
  </si>
  <si>
    <t xml:space="preserve">TUBI PER DRENAGGIO TORACICO, THORAFLOW </t>
  </si>
  <si>
    <t>A080</t>
  </si>
  <si>
    <t>VALVOLA DI HEIMLICH</t>
  </si>
  <si>
    <t>TUBI PER ASPIRAZIONE CHIRURGICA</t>
  </si>
  <si>
    <t>72.1</t>
  </si>
  <si>
    <t xml:space="preserve">Tubo per aspirazione chirurgica  </t>
  </si>
  <si>
    <t>Non conduttivo D.I. mm 5 ca</t>
  </si>
  <si>
    <t>Non conduttivo D.I. mm 7 ca</t>
  </si>
  <si>
    <t>72.2</t>
  </si>
  <si>
    <t xml:space="preserve">  Tubo di connessione a bolle in rotoli  </t>
  </si>
  <si>
    <t>Conduttivo D.I. 5-8 mm D.E. 8-13 mm ca   mt</t>
  </si>
  <si>
    <t>Conduttivo D.I. 7-10 mm D.E. 10-15 mm ca     mt</t>
  </si>
  <si>
    <t xml:space="preserve">CANNULE </t>
  </si>
  <si>
    <t>73.1</t>
  </si>
  <si>
    <t xml:space="preserve">CANNULA YANKAUER CON punta a BULBO semirigida  </t>
  </si>
  <si>
    <t>Con foro di controllo misure varie</t>
  </si>
  <si>
    <t>senza foro di controllo misure varie</t>
  </si>
  <si>
    <t>73.2</t>
  </si>
  <si>
    <t>SET YANKAUER  misure varie</t>
  </si>
  <si>
    <t>Cannula modello Frazier  French vari</t>
  </si>
  <si>
    <t>CATETERE TORACICO</t>
  </si>
  <si>
    <t>A060202</t>
  </si>
  <si>
    <t>Catetere toracico  percutaneo  a lume singolo con trocar  - cCh da 8 a 16 lunghezza 25 cm e ch da 20a 32  lunghezza 40 circa</t>
  </si>
  <si>
    <t xml:space="preserve">  Catetere toracico retto e angolato intraoperatorio (senza trocar)  </t>
  </si>
  <si>
    <t>SET DRENAGGIO PLEURICO (TORACENTESI)</t>
  </si>
  <si>
    <t>75.1</t>
  </si>
  <si>
    <t xml:space="preserve">A060203 </t>
  </si>
  <si>
    <t xml:space="preserve">  Set drenaggio pleurico (toracentesi) - Monouso, in singola confezione sterile</t>
  </si>
  <si>
    <t>KIT PER TORACENTESI E PARACENTESI</t>
  </si>
  <si>
    <t xml:space="preserve">A060204 </t>
  </si>
  <si>
    <t xml:space="preserve">  Kit per toracentesi e paracentesi</t>
  </si>
  <si>
    <t>Sacche compatibili con il Kit</t>
  </si>
  <si>
    <t>SISTEMA PER DRENAGGIO TORACICO PERCUTANEO</t>
  </si>
  <si>
    <t xml:space="preserve">Sistema per il drenaggio toracico a tre camere per adulti e pediatrico  </t>
  </si>
  <si>
    <t>SISTEMA PER DRENAGGIO TORACICO PERCUTANEO ELETTRONICO</t>
  </si>
  <si>
    <t xml:space="preserve">  Sistema di drenaggio toracico con monitoraggio elettronico delle perdite d’aria</t>
  </si>
  <si>
    <t>SISTEMA RACCOLTA LIQUIDI BIOLOGICI ASPIRATI</t>
  </si>
  <si>
    <t>79.1</t>
  </si>
  <si>
    <t>A0680 A06030401 A060399</t>
  </si>
  <si>
    <t>Sistema di raccolta liquidi biologici aspirati</t>
  </si>
  <si>
    <t>Carrelli</t>
  </si>
  <si>
    <t>Sacca 1 lt</t>
  </si>
  <si>
    <t>Sacca 2-3 lt</t>
  </si>
  <si>
    <t>SISTEMI PER STOMIE</t>
  </si>
  <si>
    <t>87.1</t>
  </si>
  <si>
    <t>A100199</t>
  </si>
  <si>
    <t>SACCHE PER COLOSTOMIA  sist. monopz.</t>
  </si>
  <si>
    <t>87.2</t>
  </si>
  <si>
    <t>SACCHE PER ILEOSTOMIA  sist. monopz.</t>
  </si>
  <si>
    <t>87.3</t>
  </si>
  <si>
    <t>SACCHE PER UROSTOMIA  trasparente aperta</t>
  </si>
  <si>
    <t xml:space="preserve">A1002 </t>
  </si>
  <si>
    <t xml:space="preserve">SISTEMI PER STOMIE A DUE PEZZI </t>
  </si>
  <si>
    <t>A10020101</t>
  </si>
  <si>
    <t>Placca piana ritagliabile trasparente con flangia diametri vari</t>
  </si>
  <si>
    <t>A10020102</t>
  </si>
  <si>
    <t>Placca convessa ritagliabile trasparente  con flangia diametri vari</t>
  </si>
  <si>
    <t>A10020102-03</t>
  </si>
  <si>
    <t>Placca convessa ritagliabile e non  con flangia diametri vari</t>
  </si>
  <si>
    <t xml:space="preserve">Placca flessibile con flangia diametri vari </t>
  </si>
  <si>
    <t xml:space="preserve">A100301 </t>
  </si>
  <si>
    <t xml:space="preserve">Sacchetti a fondo chiuso con flangia misure varie </t>
  </si>
  <si>
    <t>Sacchetti a fondo aperto sistema a 2 pezzi misure varie</t>
  </si>
  <si>
    <t>Sacchetti per urostomia sistema a 2 pezzi per stomia misure varie</t>
  </si>
  <si>
    <t xml:space="preserve">SACCA DI SCARICO PER COLOSTOMIA A DUE PEZZI </t>
  </si>
  <si>
    <t>Kit per irrigazione di stomie</t>
  </si>
  <si>
    <t>Sacche di ricambio per irrigazione di stomia</t>
  </si>
  <si>
    <t xml:space="preserve">A1080 </t>
  </si>
  <si>
    <t>Accessori per stomia -</t>
  </si>
  <si>
    <t>A) Cono per irrigazione A1080</t>
  </si>
  <si>
    <t xml:space="preserve">B) Pasta  in  strisce A1080    </t>
  </si>
  <si>
    <t xml:space="preserve">C) Piastra protettiva A1080 </t>
  </si>
  <si>
    <t>D) Cintura per fissaggio A1080</t>
  </si>
  <si>
    <t>E) Piastra di supporto A1080</t>
  </si>
  <si>
    <t>MATERIALE DI CONSUMO PER STERILIZZAZIONE</t>
  </si>
  <si>
    <t>88.1</t>
  </si>
  <si>
    <t>S010199</t>
  </si>
  <si>
    <t xml:space="preserve">  Buste piatte in poliestere e/o polipropilene  per sterilizzazione a vapore ed ossido di etilene  </t>
  </si>
  <si>
    <t xml:space="preserve">Cm 5 x 20 circa </t>
  </si>
  <si>
    <t>Cm 5 x 25  circa</t>
  </si>
  <si>
    <t>Cm 7,5 x 15 circa</t>
  </si>
  <si>
    <t>Cm 7,5 x 27 circa</t>
  </si>
  <si>
    <t>Cm 10 x 15 circa</t>
  </si>
  <si>
    <t>Cm 10 x 20 circa</t>
  </si>
  <si>
    <t>Cm 10 x 35 circa</t>
  </si>
  <si>
    <t>Cm 12 x 40 circa</t>
  </si>
  <si>
    <t>Cm 15 x 27  circa</t>
  </si>
  <si>
    <t>Cm 15 x 30  circa</t>
  </si>
  <si>
    <t>Cm 15 x 40 circa</t>
  </si>
  <si>
    <t>Cm 20 x 27 circa</t>
  </si>
  <si>
    <t>Cm 20 x 40 circa</t>
  </si>
  <si>
    <t>Cm 25 x 45 circa</t>
  </si>
  <si>
    <t>Cm 30 x 50 circa</t>
  </si>
  <si>
    <t>Cm 42 x 50  circa</t>
  </si>
  <si>
    <t>Cm 42 x 60 circa</t>
  </si>
  <si>
    <t>88.2</t>
  </si>
  <si>
    <t xml:space="preserve">Busta in poliestere e/o polipropilene  autosigillante per sterilizzazione a vapore ed ossido di etilene </t>
  </si>
  <si>
    <t>Cm 9 x 20 ca</t>
  </si>
  <si>
    <t>Cm 13 x 27 ca</t>
  </si>
  <si>
    <t>Cm 20 x 35 ca</t>
  </si>
  <si>
    <t>Cm 25 x 40 ca</t>
  </si>
  <si>
    <t>Cm 30 x 45 ca</t>
  </si>
  <si>
    <t>88.3</t>
  </si>
  <si>
    <t>S010299</t>
  </si>
  <si>
    <t xml:space="preserve">Rotolo in poliestere e/o polipropilene  per sterilizzazione a vapore ed EtO </t>
  </si>
  <si>
    <t xml:space="preserve">Cm 5 </t>
  </si>
  <si>
    <t>Cm 7,5</t>
  </si>
  <si>
    <t>Cm 10</t>
  </si>
  <si>
    <t>Cm 15</t>
  </si>
  <si>
    <t>Cm 20</t>
  </si>
  <si>
    <t>Cm 25</t>
  </si>
  <si>
    <t>88.4</t>
  </si>
  <si>
    <t xml:space="preserve">Buste in poliestere e/o polipropilene con soffietto per sterilizzazione a vapore ed ossido di etilene </t>
  </si>
  <si>
    <t>Cm 10 x 5 x 30 ca</t>
  </si>
  <si>
    <t>Cm 15 x 5 x 40 ca</t>
  </si>
  <si>
    <t xml:space="preserve">Cm 15 x 5 x 46 ca </t>
  </si>
  <si>
    <t>Cm 20 x 5,5 x 40 ca</t>
  </si>
  <si>
    <t>Cm 20 x 5,5 x 50 ca</t>
  </si>
  <si>
    <t>Cm 25 x 6,5 x 48 ca</t>
  </si>
  <si>
    <t>Cm 30 x 8 x 55 ca</t>
  </si>
  <si>
    <t>S01020102</t>
  </si>
  <si>
    <t xml:space="preserve">Rotolo in poliestere e/o polipropilene con soffietto per sterilizzazione a vapore ed EtO </t>
  </si>
  <si>
    <t>Cm 7,5 x 2,5 ca</t>
  </si>
  <si>
    <t>Cm 10 x 5 ca</t>
  </si>
  <si>
    <t>Cm 15 x 5 ca</t>
  </si>
  <si>
    <t>Cm 20 x 5,5 ca</t>
  </si>
  <si>
    <t>Cm 25 x 6,5 ca</t>
  </si>
  <si>
    <t>Cm 30 x 8 ca</t>
  </si>
  <si>
    <t>Cm 35 x 8 ca</t>
  </si>
  <si>
    <t>Cm 40 x 8 ca</t>
  </si>
  <si>
    <t>S01010201</t>
  </si>
  <si>
    <t xml:space="preserve">Buste piatte in tyvek per sterilizzazione ad ossido di etilene e/o per gas plasma </t>
  </si>
  <si>
    <t>Cm 7,5 x 20</t>
  </si>
  <si>
    <t>Cm 10 x 25</t>
  </si>
  <si>
    <t>Cm 10 x 57</t>
  </si>
  <si>
    <t>Cm 15 x 30</t>
  </si>
  <si>
    <t>Cm 20 x 38</t>
  </si>
  <si>
    <t>Cm 25 x 38</t>
  </si>
  <si>
    <t>Cm 25 x 50</t>
  </si>
  <si>
    <t>Cm 30 x 40</t>
  </si>
  <si>
    <t>Cm 40 x 50</t>
  </si>
  <si>
    <t>S01020201</t>
  </si>
  <si>
    <t xml:space="preserve">Rotolo piatto in tivek per sterilizzazione a vapore, ossido di etilene e/o per  gas  plasma </t>
  </si>
  <si>
    <t xml:space="preserve">Cm 7,5 </t>
  </si>
  <si>
    <t xml:space="preserve">Cm 10 </t>
  </si>
  <si>
    <t>Cm 22,5</t>
  </si>
  <si>
    <t xml:space="preserve">Cm 25 </t>
  </si>
  <si>
    <t>Cm 30</t>
  </si>
  <si>
    <t>Cm 32</t>
  </si>
  <si>
    <t>Cm 42</t>
  </si>
  <si>
    <t xml:space="preserve">S010301 </t>
  </si>
  <si>
    <t xml:space="preserve">  Carta crespata verde</t>
  </si>
  <si>
    <t xml:space="preserve">Cm 30 x 30 </t>
  </si>
  <si>
    <t>Cm 40 x 40</t>
  </si>
  <si>
    <t>Cm 50 x 50</t>
  </si>
  <si>
    <t>Cm 60 x 60</t>
  </si>
  <si>
    <t>Cm 75 x 75</t>
  </si>
  <si>
    <t>Cm 90 x 90</t>
  </si>
  <si>
    <t>Cm 100 x 100</t>
  </si>
  <si>
    <t xml:space="preserve">S9099 </t>
  </si>
  <si>
    <t xml:space="preserve">Nastro chimico indicatore per sterilizzazione a vapore </t>
  </si>
  <si>
    <t>S9003</t>
  </si>
  <si>
    <t xml:space="preserve">Nastro chimico indicatore per EtO </t>
  </si>
  <si>
    <t xml:space="preserve">Nastro chimico indicatore per sterilizzazione a secco rotoli </t>
  </si>
  <si>
    <t xml:space="preserve">Indicatori chimici multiparametrici per vapore saturo   </t>
  </si>
  <si>
    <t>Strisce di controllo per sterilizzazione a vapore 121°C</t>
  </si>
  <si>
    <t>Strisce di controllo per sterilizzazione a vapore 134°C</t>
  </si>
  <si>
    <t>A010401</t>
  </si>
  <si>
    <t>CEROTTO SPIA X AUTOCLAVE, NASTRO AUTOADESIVO, MM 19X50MT, COD.TT6100  CF 48 PZ</t>
  </si>
  <si>
    <t>Test di Bowie Dick con pacco monouso</t>
  </si>
  <si>
    <t xml:space="preserve">Indicatore biologico per il controllo della sterilizzazione con vapore con relativo incubatore  </t>
  </si>
  <si>
    <t xml:space="preserve">  S9003 </t>
  </si>
  <si>
    <t>Indicatore biologico per il controllo della sterilizzazione con ossido di etilene e relativo  incubatore</t>
  </si>
  <si>
    <t>S9080</t>
  </si>
  <si>
    <t xml:space="preserve">Nastri marcatori in vari colori </t>
  </si>
  <si>
    <t>TELI TERMICI</t>
  </si>
  <si>
    <t xml:space="preserve">T020103 </t>
  </si>
  <si>
    <t xml:space="preserve">Telo termico  cm 140 x 210 circa </t>
  </si>
  <si>
    <t xml:space="preserve">Telo termico sterile </t>
  </si>
  <si>
    <t>cm 70x 70 circa</t>
  </si>
  <si>
    <t>cm 90x 140 circa</t>
  </si>
  <si>
    <t xml:space="preserve">cm 120x 140 circa </t>
  </si>
  <si>
    <t xml:space="preserve">cm 140 x 210 circa </t>
  </si>
  <si>
    <t>COPERTE IGNIFUGHE TERMORIFLETTENTI 120X220</t>
  </si>
  <si>
    <t xml:space="preserve">T0299   </t>
  </si>
  <si>
    <t>GAMBALE TERMICO TERMORIFLETTENTI CM 40X120, CF 50 PZ</t>
  </si>
  <si>
    <t xml:space="preserve">INDUMENTI </t>
  </si>
  <si>
    <t>T0205</t>
  </si>
  <si>
    <t xml:space="preserve">Camice in TNT leggero per visitatore   </t>
  </si>
  <si>
    <t>T020402</t>
  </si>
  <si>
    <t>Camice in TNT  PROTETTIVO</t>
  </si>
  <si>
    <t xml:space="preserve">Camice chirurgico sterile rinforzato </t>
  </si>
  <si>
    <t>T020602</t>
  </si>
  <si>
    <t xml:space="preserve">Mascherina chirurgica a 3 strati   </t>
  </si>
  <si>
    <t>Non sterili con lacci e elastici</t>
  </si>
  <si>
    <t>Sterili con lacci e elastici</t>
  </si>
  <si>
    <t xml:space="preserve">  Mascherina antifog 4 strati    </t>
  </si>
  <si>
    <t>Non sterili con lacci</t>
  </si>
  <si>
    <t xml:space="preserve">Sterili con lacci </t>
  </si>
  <si>
    <t xml:space="preserve">Mascherina chirurgica con visiera protettiva  </t>
  </si>
  <si>
    <t xml:space="preserve">Non sterili con lacci </t>
  </si>
  <si>
    <t>Sterili con lacci</t>
  </si>
  <si>
    <t xml:space="preserve">Mascherina in TNT a conchiglia  </t>
  </si>
  <si>
    <t>T0399</t>
  </si>
  <si>
    <t xml:space="preserve">Visiera protettiva    </t>
  </si>
  <si>
    <t xml:space="preserve"> T020699</t>
  </si>
  <si>
    <t>Mascherina per paziente</t>
  </si>
  <si>
    <t xml:space="preserve">    T0207 </t>
  </si>
  <si>
    <t xml:space="preserve">Copricapo integrale a scafandro con visiera e mascherina integrata </t>
  </si>
  <si>
    <t xml:space="preserve">     T0207 </t>
  </si>
  <si>
    <t xml:space="preserve">Cappellino chirurgico integrale         </t>
  </si>
  <si>
    <t>Sterili</t>
  </si>
  <si>
    <t>Non sterili</t>
  </si>
  <si>
    <t xml:space="preserve">T0207 </t>
  </si>
  <si>
    <t xml:space="preserve">Cappellino in TNT con visiera protettiva monouso sterile   </t>
  </si>
  <si>
    <t xml:space="preserve">Cappellino chirurgico     </t>
  </si>
  <si>
    <t>Monouso sterile</t>
  </si>
  <si>
    <t>Monouso non sterile</t>
  </si>
  <si>
    <t>Cuffia rotonda</t>
  </si>
  <si>
    <t xml:space="preserve">Cuffia per visitatoreDi colore bianco ,capiente ,con elastico ,sufficientemente coprente </t>
  </si>
  <si>
    <t>T0208</t>
  </si>
  <si>
    <t>Calzari con elastici  in TNT</t>
  </si>
  <si>
    <t>COPRI SCARPE E COPRI MANICHE</t>
  </si>
  <si>
    <t>91.1</t>
  </si>
  <si>
    <t xml:space="preserve">Copri scarpe in PVC     </t>
  </si>
  <si>
    <t>91.2</t>
  </si>
  <si>
    <t>T0306</t>
  </si>
  <si>
    <t>COPRIMANICHE IMPERMEABILE CON POLSINO, CF 500 PZ</t>
  </si>
  <si>
    <t>SISTEMA DI CONTROLLO DELLA NORMOTERMIA</t>
  </si>
  <si>
    <t>92.1</t>
  </si>
  <si>
    <t xml:space="preserve">T030301 </t>
  </si>
  <si>
    <t>Sistema di controllo della normotermia paziente</t>
  </si>
  <si>
    <t xml:space="preserve">Coperta ad aria monopaziente normotermica: Misure varie per adulti e bambini </t>
  </si>
  <si>
    <t xml:space="preserve">Unità riscaldante </t>
  </si>
  <si>
    <t>SISTEMA DI RISCALDAMENTO PAZIENTE</t>
  </si>
  <si>
    <t>T030399</t>
  </si>
  <si>
    <t>Sistema di riscaldamento paziente.</t>
  </si>
  <si>
    <t xml:space="preserve">Telo riscaldante </t>
  </si>
  <si>
    <t>Telo copertura</t>
  </si>
  <si>
    <t>TAPPETI</t>
  </si>
  <si>
    <t xml:space="preserve">T030501 </t>
  </si>
  <si>
    <t xml:space="preserve"> Tappeto decontaminante/battericida </t>
  </si>
  <si>
    <t>Tappeto cm 45 x 115-120 ca</t>
  </si>
  <si>
    <t>Tappeto cm 60 x 115-120 ca</t>
  </si>
  <si>
    <t>Tappeto cm 90 x 115-120 ca</t>
  </si>
  <si>
    <t>Tappeto cm 45 x 90-95 ca</t>
  </si>
  <si>
    <t>Tappeto cm 60 x 90-95 ca</t>
  </si>
  <si>
    <t>Tappeto cm 90 x 90-95 ca</t>
  </si>
  <si>
    <t xml:space="preserve"> T030501</t>
  </si>
  <si>
    <t xml:space="preserve">Tappeti super-assorbenti. </t>
  </si>
  <si>
    <t>Tappeto super-assorbente cm 95 x 50 mt ca, rotoli al metro</t>
  </si>
  <si>
    <t>Tappeto super-assorbente cm 95 x 100 ca</t>
  </si>
  <si>
    <t>Tappeto super-assorbente cm 95 x 150 ca</t>
  </si>
  <si>
    <t>Tappeto super-assorbente cm 95 x 200 ca</t>
  </si>
  <si>
    <t>POSIZIONATORI PER SALA OPERATORIA</t>
  </si>
  <si>
    <t>Posizionatori per sala operatoria</t>
  </si>
  <si>
    <t>Supporto sagomato per il capo (non a cerchio) con il paziente in posizione supina cm 27x24x9 ca</t>
  </si>
  <si>
    <t>Supporto sagomato per il capo (non a cerchio) con il paziente in posizione prona cm 28x23x14,5 ca; con aperture su entrambi i lati onde permettere una normale ventilazione del paziente incubato</t>
  </si>
  <si>
    <t>Supporto laterale per spalla e braccio a forma di cuneo cm 72x50x2/16 ca</t>
  </si>
  <si>
    <t>Supporti per talloni in posizione supina cm 18x10x7 ca (al paio)</t>
  </si>
  <si>
    <t>Protezione anatomica per nervo ulnare/brachiale cm 51x15x3,5 ca</t>
  </si>
  <si>
    <t>Supporto rotondo e a base piatta per il tronco in posizione laterale, prona e supina cm 35x15x7,5</t>
  </si>
  <si>
    <t>Supporto rotondo e a base piatta per il tronco in posizione prona cm 30,5x15x10</t>
  </si>
  <si>
    <t>Supporto rotondo e a base piatta per il tronco in posizione prona cm 40,5x15x10</t>
  </si>
  <si>
    <t>Supporto rotondo e a base piatta per il tronco in posizione prona cm 51x15x10</t>
  </si>
  <si>
    <t>A.     Materassino universale per il tavolo operatorio cm 52x52x2</t>
  </si>
  <si>
    <t>B.     Materassino universale per il tavolo operatorio cm 115x52x2</t>
  </si>
  <si>
    <t xml:space="preserve">  V9099 </t>
  </si>
  <si>
    <t xml:space="preserve">Posizionatori antidecubito per sala operatoria </t>
  </si>
  <si>
    <t>Protezione per la zona sacrale cm 400x380x25 ca</t>
  </si>
  <si>
    <t>Protezione per l’arto inferiore cm 515x180x35 ca</t>
  </si>
  <si>
    <t>Y033303</t>
  </si>
  <si>
    <t xml:space="preserve">Posizionatori antidecubito universale  per sala operatoria </t>
  </si>
  <si>
    <t>SACCHE VARIE</t>
  </si>
  <si>
    <t>T020199</t>
  </si>
  <si>
    <t>SACCA ISOLAMENTO ORGANI   CF 60 PZ</t>
  </si>
  <si>
    <t>T0299</t>
  </si>
  <si>
    <t xml:space="preserve">Sacca sterile per raccolta perdite ematiche post- parto  </t>
  </si>
  <si>
    <t xml:space="preserve">Sacchetto igienico per vomito </t>
  </si>
  <si>
    <t xml:space="preserve">T0399 </t>
  </si>
  <si>
    <t xml:space="preserve">Sacchetto igienico per urina  </t>
  </si>
  <si>
    <t>DIMETILSOLFOSSIDO DMSO</t>
  </si>
  <si>
    <t>T030202</t>
  </si>
  <si>
    <t>DIMETILSOLFOSSIDO DMSO come antidoto stravaso chemioterapia fl da 20 ml</t>
  </si>
  <si>
    <t>COPRISONDA TRANSRETTALE</t>
  </si>
  <si>
    <t>T030102</t>
  </si>
  <si>
    <t>Coprisonda trans rettale</t>
  </si>
  <si>
    <t xml:space="preserve">ELETTRODI E PIASTRE </t>
  </si>
  <si>
    <t xml:space="preserve">C020501 </t>
  </si>
  <si>
    <t>ELETTRODI X MONITORAGGIO ECOGRAFICO TIPO AMBU BLUE SENSOR   X PROVE DA SFORZO. ADULTI,PEDIATRICO E NEONATALE</t>
  </si>
  <si>
    <t xml:space="preserve">ELETTRODI MONOUSO ADESIVI MIS. 32X41,   </t>
  </si>
  <si>
    <t>ELETTRODI A PINZA PER ECG. SET DI 4 ELETTRODI (ADULTI , PEDIATRICI E NEONATALI)</t>
  </si>
  <si>
    <t xml:space="preserve">Elettrodi per il monitoraggio, Holter e prove da sforzo; sensore in Ag/AgCl, attacco bottone in nichel, supporto in foam, latex free, diametro 40-50mm per Adulti </t>
  </si>
  <si>
    <t xml:space="preserve">Elettrodi Amagnetico e Radiotrasparenti per il monitoraggio, Holter e prove da sforzo; sensore in Ag/AgCl, attacco bottone in carbonio, supporto in foam, latex free, diametro 40-50mm per Adulti </t>
  </si>
  <si>
    <t>Elettrodi per il monitoraggio, Holter e prove da sforzo; sensore in Ag/AgCl, attacco bottone in nichel, supporto in foam, latex free, diametro 20-30 mm Pediatrici</t>
  </si>
  <si>
    <t>Elettrodi Amagnetico e Radiotrasparenti per il monitoraggio, Holter e prove da sforzo; sensore in Ag/AgCl, attacco bottone in carbonio, supporto in foam, latex free, diametro 30 mm Pediatrici</t>
  </si>
  <si>
    <t>Elettrodi per il monitoraggio, Holter e prove da sforzo; sensore in Ag/AgCl, attacco bottone in nichel, supporto in foam, latex free, diametro 20 mm Neonatali</t>
  </si>
  <si>
    <t xml:space="preserve">Elettrodi per il monitoraggio, Holter e prove da sforzo per pazienti diaforetici; sensore in Ag/AgCl, attacco a bottone , supporto in foam, gel liquido, latex free, diametro 40-50mm per Adulti </t>
  </si>
  <si>
    <t>ELETTRODI UNIVERSALI PRECORDIALI A VENTOSA PER ECG ADULTI E PEDIATRICI</t>
  </si>
  <si>
    <t>ELETTRODI PER NEUROLOGIA</t>
  </si>
  <si>
    <t>N010102</t>
  </si>
  <si>
    <t>ELETTRODI UNIVERSALI  A COPPETTA 120 CM</t>
  </si>
  <si>
    <t>ELETTRODI UNIVERSALI A COPPETTA 150 CM</t>
  </si>
  <si>
    <t xml:space="preserve">ELETTRODI ADESIVI A GEL SOLIDO UNIUSO 15X20 E CAVO DA 100 MM COMPATIBILE CON  EBNEURO SIRIUS </t>
  </si>
  <si>
    <t xml:space="preserve">ELETTRODO UNIVERSALE  AD AGO PER POTENZIALI EVOCATI UNIUSO MM. 0,5X 27G </t>
  </si>
  <si>
    <t>CUFFIA PRECABLATA 21 ELETTRODI PER VEGA 24 MIS.1-MIS. 3-MIS. 4- MIS.5- ATTACCHI ESTERNI IN AgCl</t>
  </si>
  <si>
    <t>N010101</t>
  </si>
  <si>
    <t xml:space="preserve">ELETTRODI UNIVERSALI UNIUSO PER ELETTROMIOGRAFIA DA 45 MM ATTACCO DRITTO </t>
  </si>
  <si>
    <t xml:space="preserve">ELETTRODI UNIUSO UNIVERSALI PER ELETTROMIOGRAFIA DA 35 MM ATTACCO DRITTO </t>
  </si>
  <si>
    <t xml:space="preserve">PIASTRA </t>
  </si>
  <si>
    <t>K0201</t>
  </si>
  <si>
    <t>PIASTRA BIPARTITA MONOUSO PER ELETTROBISTURI  PER ADULTI CON CONNETT.  ATTACCO UNIVERSALE ADULTI E BAMBINI</t>
  </si>
  <si>
    <t>DISPOSITIVO PER ACCESSO VASCOLARE PERIFERICO</t>
  </si>
  <si>
    <t>102.1</t>
  </si>
  <si>
    <t>C010103</t>
  </si>
  <si>
    <t xml:space="preserve">Dispositivo per accesso vascolare periferico a circuito chiuso  </t>
  </si>
  <si>
    <t>SOLUZIONE DI LOCK CON UROCHINASI</t>
  </si>
  <si>
    <t>103.1</t>
  </si>
  <si>
    <t>C010180</t>
  </si>
  <si>
    <t>Soluzione di Lock con Urochinasi per CVC</t>
  </si>
  <si>
    <t>CATETERE VENOSO PERIFERICO TIPO MIDLINE</t>
  </si>
  <si>
    <t>104.1</t>
  </si>
  <si>
    <t>C010199</t>
  </si>
  <si>
    <t>Catetere venoso periferico tipo Midline</t>
  </si>
  <si>
    <t xml:space="preserve">DA 3 A 6 Fr  tra 15 e 30 cm  </t>
  </si>
  <si>
    <t>CATETERE VENOSO PERIFERICO IN POLIURETANO O ALTRO MATERIALE MEDICALE BIOCOMPATIBILE</t>
  </si>
  <si>
    <t>Catetere Venoso periferico  in poliuretano o altro materiale medicale biocompatibile (cannula periferica)</t>
  </si>
  <si>
    <t>KIT PER CATETERISMO AD INSERIMENTO PERIFERICO</t>
  </si>
  <si>
    <t xml:space="preserve">C010202  </t>
  </si>
  <si>
    <r>
      <t xml:space="preserve"> Cateterismo venoso centrale ad inserimento periferico  non tunnellizzabili mono e multilume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TIPO ARROW O CERTIFIX</t>
    </r>
  </si>
  <si>
    <t xml:space="preserve">C01020202   </t>
  </si>
  <si>
    <t>Kit per CVC con catetere   pediatrico</t>
  </si>
  <si>
    <t xml:space="preserve">C01020201 </t>
  </si>
  <si>
    <t>Kit per CVC con catetere monolume</t>
  </si>
  <si>
    <t xml:space="preserve">Kit per CVC con catetere  bilume  </t>
  </si>
  <si>
    <t xml:space="preserve">Kit per CVC con catetere  bilume alto flusso </t>
  </si>
  <si>
    <t xml:space="preserve">C01020203  </t>
  </si>
  <si>
    <t xml:space="preserve">Kit per CVC con catetere  trilume </t>
  </si>
  <si>
    <t>Kit per CVC con catetere trilume alto flusso</t>
  </si>
  <si>
    <t xml:space="preserve">Kit per CVC con catetere  quatto lumi </t>
  </si>
  <si>
    <t xml:space="preserve">CATETERE VENOSO CENTRALE AD INSERIMENTO PERIFERICO TIPO GROSHONG </t>
  </si>
  <si>
    <t xml:space="preserve">C0102 </t>
  </si>
  <si>
    <t xml:space="preserve">  Catetere venoso centrale ad inserimento perferico P.I.C.C. valvolato tipo Groshong </t>
  </si>
  <si>
    <t>CATETERE VENOSO CENTRALE AD INSERIMENTO PERIFERICO TIPO NXT CLEARVUE</t>
  </si>
  <si>
    <t>C01020101</t>
  </si>
  <si>
    <t xml:space="preserve">Catetere venoso centrale ad inserimento perferico P.I.C.C. valvolato Groshong tipo NXT Clearvue </t>
  </si>
  <si>
    <t>catetere varie misure e lumi</t>
  </si>
  <si>
    <t>kit di sostituzione catetere</t>
  </si>
  <si>
    <t xml:space="preserve">KIT PER CATETERIZZAZIONE VENOSA CENTRALE AD INSERIMENTO PERIFERICO </t>
  </si>
  <si>
    <t>C010201</t>
  </si>
  <si>
    <t xml:space="preserve">    Kit per cateterizzazione venosa centrale ad inserimento periferico (P.I.C.C.) monolume e bilume  NON VALVOLATO </t>
  </si>
  <si>
    <t>KIT PER CATETERIZZAZIONE VENOSA CENTRALE AD INSERIMENTO PERIFERICO - ALTO FLUSSO E NAVIGAZIONE ECG</t>
  </si>
  <si>
    <t xml:space="preserve">  Kit per cateterizzazione venosa centrale ad inserimento periferico (P.I.C.C.)  monolume e bilume NON VALVOLATO alto flusso e navigazione ECG </t>
  </si>
  <si>
    <t xml:space="preserve">    Kit per cateterizzazione venosa centrale ad inserimento periferico (P.I.C.C.)  monolume e bilume  VALVOLATO alto flusso e navigazione ECG  </t>
  </si>
  <si>
    <t xml:space="preserve">CATERI VENOSI CENTRALI TUNNELLIZZATI E TUNNELLIZZABILI </t>
  </si>
  <si>
    <t>C010203</t>
  </si>
  <si>
    <t xml:space="preserve">Catetere venoso centrale parzialmente tunnellizzabile NON valvolato  </t>
  </si>
  <si>
    <t>Catetere venoso centrale parzialmente tunnellizzabile con valvola esterna</t>
  </si>
  <si>
    <t>C01020301</t>
  </si>
  <si>
    <t>lunghezze e calibri vari</t>
  </si>
  <si>
    <t>C010280</t>
  </si>
  <si>
    <t>Kit di riparazione mono e bilume</t>
  </si>
  <si>
    <t>colla</t>
  </si>
  <si>
    <t xml:space="preserve">  Catetere venoso centrale tunnellizzato  valvolato distale tipo Groshong </t>
  </si>
  <si>
    <t>TAPPI E VALVOLE</t>
  </si>
  <si>
    <t>A07</t>
  </si>
  <si>
    <t>TAPPI STERILI</t>
  </si>
  <si>
    <t>Valvola a sistema chiusa s/ago per terapia infusionale e prelievo</t>
  </si>
  <si>
    <t>CATETERI ACUTI ACCESSI ARTERIOSI E VENOSI PER EMODIALISI</t>
  </si>
  <si>
    <t>113.1</t>
  </si>
  <si>
    <t>C01020202</t>
  </si>
  <si>
    <t>Cateteri acuti accesso arterioso e venoso per emodialisi</t>
  </si>
  <si>
    <t>SISTEMA IMPIANTABILE CON CATETERE</t>
  </si>
  <si>
    <t>C010204</t>
  </si>
  <si>
    <t>Sistema totalmente impiantabile con catetere non valvolato</t>
  </si>
  <si>
    <t>C01020401</t>
  </si>
  <si>
    <t>basso profilo misure standard- mini-micro</t>
  </si>
  <si>
    <t>alta pressione misure standard- mini-micro</t>
  </si>
  <si>
    <t>CATETERE VENOSO CENTRALE A RILASCIO DI IONI D'ARGENTO</t>
  </si>
  <si>
    <t>115.1</t>
  </si>
  <si>
    <t>C0102</t>
  </si>
  <si>
    <t>Catetere venoso centrale in poliuretano a rilascio di ioni d’argento</t>
  </si>
  <si>
    <t>CATETERE VENOSO CENTRALE A RILASCIO DI ANTIBIOTICO E ANTIMICOTICO</t>
  </si>
  <si>
    <t>116.1</t>
  </si>
  <si>
    <t xml:space="preserve">Catetere venoso centrale in poliuretano a rilascio di antibiotico e antimicotico </t>
  </si>
  <si>
    <t>CATETERE NEONATALE</t>
  </si>
  <si>
    <t>C01</t>
  </si>
  <si>
    <t>Catetere neonatale in poliuretano - misura 1 Fr da 8 cm</t>
  </si>
  <si>
    <t xml:space="preserve">KIT PER INCANNULAMENTO </t>
  </si>
  <si>
    <t>118.1</t>
  </si>
  <si>
    <t>C010299</t>
  </si>
  <si>
    <t xml:space="preserve"> Kit per incannulamento  per arteria radiale e femorale secondo metodica Seldinger.</t>
  </si>
  <si>
    <t>FASCIA PER FISSAGGIO CATETERI ARTERIOSI</t>
  </si>
  <si>
    <t>Fascia ipoallergenica per braccio per il fissaggio dei cateteri arteriosi</t>
  </si>
  <si>
    <t xml:space="preserve">CATETERE OMBELICALE </t>
  </si>
  <si>
    <t>120.1</t>
  </si>
  <si>
    <t xml:space="preserve">C010302 </t>
  </si>
  <si>
    <t xml:space="preserve">  Catetere ombelicale in poliuretano monolume  </t>
  </si>
  <si>
    <t xml:space="preserve">SET DI MONITORAGGIO EMODINAMICO </t>
  </si>
  <si>
    <t>122.1</t>
  </si>
  <si>
    <t>C019004</t>
  </si>
  <si>
    <t xml:space="preserve">Set di  monitoraggio emodinamico invasivo completo ad una via </t>
  </si>
  <si>
    <t>122.2</t>
  </si>
  <si>
    <t>Set di  monitoraggio emodinamico invasivo completo a due vie</t>
  </si>
  <si>
    <t>122.3</t>
  </si>
  <si>
    <t xml:space="preserve">Linea di  monitoraggio pressione venosa/arteriosa   </t>
  </si>
  <si>
    <t xml:space="preserve"> Tubo di connessione cannula-trasduttore   </t>
  </si>
  <si>
    <t xml:space="preserve">Lunghezza cm 122/150  </t>
  </si>
  <si>
    <t xml:space="preserve">Lunghezza cm 183/210  </t>
  </si>
  <si>
    <t xml:space="preserve"> Catetere per pressione venosa centrale</t>
  </si>
  <si>
    <t xml:space="preserve">CANNULA DI GUEDEL </t>
  </si>
  <si>
    <t xml:space="preserve"> R010102 </t>
  </si>
  <si>
    <t>Cannula di Guedel monouso sterile - DA 000 A 6 e da 35 s 125 mm</t>
  </si>
  <si>
    <t>MASCHERE LARINGEE</t>
  </si>
  <si>
    <t>R01020101</t>
  </si>
  <si>
    <t>Maschera laringea - Maschera laringea neonati (fino a 5kg) ,infanti(5-10kg),bambini (10-20kg) bambini (20-30kg) bambini (30-50kg), adulti  (50-70kg) adulti  (&gt;70kg   )</t>
  </si>
  <si>
    <t xml:space="preserve">Maschera laringea </t>
  </si>
  <si>
    <t>MASCHERA LARINGEA FASTRACH E TUBO ENDOTRACHEALE</t>
  </si>
  <si>
    <t>R010201</t>
  </si>
  <si>
    <r>
      <t>Maschera laringea Fastrach</t>
    </r>
    <r>
      <rPr>
        <sz val="12"/>
        <rFont val="Calibri"/>
        <family val="2"/>
      </rPr>
      <t xml:space="preserve"> - da 7 mm a 8mm </t>
    </r>
  </si>
  <si>
    <t>R010202</t>
  </si>
  <si>
    <r>
      <t xml:space="preserve">Tubo endotracheale per Maschera laringea Fastrach </t>
    </r>
    <r>
      <rPr>
        <sz val="12"/>
        <rFont val="Calibri"/>
        <family val="2"/>
      </rPr>
      <t xml:space="preserve"> - misure da 6 mm  a 8mm </t>
    </r>
  </si>
  <si>
    <t>DISPOSITIVO PER VENTILAZIONE A CONTROLLO MANUALE</t>
  </si>
  <si>
    <t xml:space="preserve">Dispositivo per la ventilazione a controllo manuale </t>
  </si>
  <si>
    <t>TUBI ENDOTRACHEALI</t>
  </si>
  <si>
    <t>127.1</t>
  </si>
  <si>
    <t>R01030101</t>
  </si>
  <si>
    <t xml:space="preserve">Tubo endotracheale orale/nasale non cuffiato sec. Magill </t>
  </si>
  <si>
    <t>127.2</t>
  </si>
  <si>
    <t xml:space="preserve">Tubo endotracheale  orale/nasale non cuffiato sec. Murphy D.I. da  2 a 10  </t>
  </si>
  <si>
    <t>R01030201</t>
  </si>
  <si>
    <t xml:space="preserve">Tubo endotracheale orale/nasale cuffiato con apertura Murphy </t>
  </si>
  <si>
    <t>R01030102</t>
  </si>
  <si>
    <t xml:space="preserve">  Tubo endotracheale armato orale/nasale non cuffiato e cuffiato</t>
  </si>
  <si>
    <t xml:space="preserve">  Tubo endotracheale orale non cuffiato e cuffiato</t>
  </si>
  <si>
    <t xml:space="preserve">  Tubo endotracheale  nasale non cuffiato e cuffiato</t>
  </si>
  <si>
    <t>R0199</t>
  </si>
  <si>
    <t>Accessorio scambiatubo</t>
  </si>
  <si>
    <t>TUBI ENDOTRACHEALI RESISTENTE AL LASER</t>
  </si>
  <si>
    <t>128.1</t>
  </si>
  <si>
    <t xml:space="preserve">
R01030201</t>
  </si>
  <si>
    <t>Tubo tracheale cuffiato non armato resistente al laser -  Misure da 4. 5  a  8.0 mm</t>
  </si>
  <si>
    <t>TUBO ENDOTRACHEALE PER MICROCHIRURGIA</t>
  </si>
  <si>
    <t>129.1</t>
  </si>
  <si>
    <t>Tubo endotracheale per microchirurgia laringea, cuffiato con foro di Murphy - Misure da  4,0 a 6,0 , lunghezza superiore a 36 cm.</t>
  </si>
  <si>
    <t>129.2</t>
  </si>
  <si>
    <t>Tubi endotracheali per microchirurgia laringea laser adulto / pediatrico</t>
  </si>
  <si>
    <t>TUBI PER LARINGECTOMIA</t>
  </si>
  <si>
    <t>R01030202</t>
  </si>
  <si>
    <t>Tubo  endotracheale preformato anatomicamente armato con cuffia bassa pressione</t>
  </si>
  <si>
    <t>R010380</t>
  </si>
  <si>
    <t xml:space="preserve">Tubi per laringectomia in PVC sterili monouso secondo Mountandon </t>
  </si>
  <si>
    <t>DISPOSITIVI PER TUBI ENDOTRACHEALI</t>
  </si>
  <si>
    <t>131.1</t>
  </si>
  <si>
    <r>
      <t xml:space="preserve">  Mandrino flessibile per intubazione tracheale </t>
    </r>
    <r>
      <rPr>
        <sz val="12"/>
        <rFont val="Calibri"/>
        <family val="2"/>
      </rPr>
      <t xml:space="preserve">   </t>
    </r>
  </si>
  <si>
    <t>131.2</t>
  </si>
  <si>
    <t xml:space="preserve">Connettore per tubi endotracheali </t>
  </si>
  <si>
    <t>131.3</t>
  </si>
  <si>
    <t xml:space="preserve">Sistema di fissagio  per tubi endotracheali </t>
  </si>
  <si>
    <t>INTRODUTTORI PER TUBI ENDOTRACHEALI</t>
  </si>
  <si>
    <t>Introduttore per tubi endotracheali  tipo Frova</t>
  </si>
  <si>
    <t>LARINGOSCOPIO A FIBRE OTTICHE</t>
  </si>
  <si>
    <t>133.1</t>
  </si>
  <si>
    <t>R9002</t>
  </si>
  <si>
    <t xml:space="preserve"> LARINGOSCOPIO a fibre ottiche</t>
  </si>
  <si>
    <t>Manico in acciaio inox rivestito in materiale plastico in grado di assicurare presa sicura</t>
  </si>
  <si>
    <t>Lame per manico misure varie Machintosh</t>
  </si>
  <si>
    <t xml:space="preserve">Lame per manico misure varie Miller </t>
  </si>
  <si>
    <t>lame monouso</t>
  </si>
  <si>
    <t>LARINGOSCOPIO A LED</t>
  </si>
  <si>
    <t>134.1</t>
  </si>
  <si>
    <t xml:space="preserve"> LARINGOSCOPIO a LED</t>
  </si>
  <si>
    <t>MANDRINO PER INTUBAZIONE DIFFICILE</t>
  </si>
  <si>
    <t>135.1</t>
  </si>
  <si>
    <t>R01099</t>
  </si>
  <si>
    <t xml:space="preserve">Mandrino per intubazione difficile di Eschman  </t>
  </si>
  <si>
    <t>RACCORDI</t>
  </si>
  <si>
    <t>R0203</t>
  </si>
  <si>
    <t>RACCORDO A “T” PER SVEZZAMENTO PAZIENTE</t>
  </si>
  <si>
    <t xml:space="preserve">RACCORDO BICONICO CH da 4 a 7 </t>
  </si>
  <si>
    <t>TUBI ENDOBRONCHIALI</t>
  </si>
  <si>
    <t>R01040102</t>
  </si>
  <si>
    <r>
      <t xml:space="preserve">tubo  endobronchiale  a doppio lume tipo Carlens </t>
    </r>
    <r>
      <rPr>
        <sz val="12"/>
        <rFont val="Calibri"/>
        <family val="2"/>
      </rPr>
      <t xml:space="preserve">e/o </t>
    </r>
    <r>
      <rPr>
        <b/>
        <sz val="12"/>
        <rFont val="Calibri"/>
        <family val="2"/>
      </rPr>
      <t>White - Set con misure varieda da 35 a 41 CH nella versione SX e DX</t>
    </r>
  </si>
  <si>
    <t>R010480</t>
  </si>
  <si>
    <t xml:space="preserve">Bloccatori endobronchiali </t>
  </si>
  <si>
    <t xml:space="preserve">Set per bloccaggio endobronchiale tipo ARNDT </t>
  </si>
  <si>
    <t>Set per bloccaggio endobronchiale tipo COHEN</t>
  </si>
  <si>
    <t xml:space="preserve">CANNULE PER TRACHEOSTOMIA  </t>
  </si>
  <si>
    <t>R01050101</t>
  </si>
  <si>
    <t>Cannula tracheostomica per laringectomia</t>
  </si>
  <si>
    <t>138.2</t>
  </si>
  <si>
    <t>R0105010102</t>
  </si>
  <si>
    <t xml:space="preserve">  Cannula tracheostomica non cuffiata non fenestrata  con controcannula riutilizzabile MISURE D.I.    5  mm a 9 mm</t>
  </si>
  <si>
    <t>R01050102</t>
  </si>
  <si>
    <t>Cannula tracheostomica  non cuffiata fenestrata con flangia basculante</t>
  </si>
  <si>
    <t>Cannula tracheostomica  non cuffiata con flangia fissa</t>
  </si>
  <si>
    <t>R0105010106-R0105010107</t>
  </si>
  <si>
    <t>Cannula tracheostomica  non cuffiata non fenestrata neonatale e pediatrica</t>
  </si>
  <si>
    <t>R01050202</t>
  </si>
  <si>
    <t xml:space="preserve">Cannule tracheostomiche: con cuffia, per ventilazione meccanica e spontanea </t>
  </si>
  <si>
    <t>R01050201</t>
  </si>
  <si>
    <t>Cannula tracheostomica cuffiata  con flangia basculante su 360 - misure diametro interno da 5 a 10mm</t>
  </si>
  <si>
    <t>Cannula tracheostomica  cuffiata non fenestrata  con controcannula - Cannula cuffiata DI 5 mm ca a 9 mm</t>
  </si>
  <si>
    <t>R01050203</t>
  </si>
  <si>
    <t>Cannula tracheostomica  cuffiata e fenestrata  con controcannla - Cannula cuffiata DI da 5 mm ca  a 9 mm</t>
  </si>
  <si>
    <t>Cannula tracheostomica cuffiata e fenestrata pediatrica</t>
  </si>
  <si>
    <t>Cannula tracheostomica cuffiata e non fenestrata pediatrica</t>
  </si>
  <si>
    <t>R010502</t>
  </si>
  <si>
    <t xml:space="preserve">Cannule tracheostomiche: con cuffia, per ventilazione meccanica e spontanea in silicone Misure DI da 5 a 10,0 mm </t>
  </si>
  <si>
    <t>Cannula tracheostomica con cuffia non fenestrata bassa pressione/alto volume misure da 7 a 11</t>
  </si>
  <si>
    <t>R0105</t>
  </si>
  <si>
    <t xml:space="preserve">Cannula  tracheostomica extralunga cuffiata e non cuffiata, prossimale e distale </t>
  </si>
  <si>
    <t>R010503</t>
  </si>
  <si>
    <t>Controcannule monouso</t>
  </si>
  <si>
    <t>Controcannule extra lunghe</t>
  </si>
  <si>
    <t>Controcannule riutilizzabili per cannule</t>
  </si>
  <si>
    <t>R010580</t>
  </si>
  <si>
    <t xml:space="preserve">Valvola fonatoria </t>
  </si>
  <si>
    <t xml:space="preserve">Fascetta di fissaggio per cannula tracheostomica </t>
  </si>
  <si>
    <t>CANNULE PER TRACHEOSTOMIA ARMATA</t>
  </si>
  <si>
    <t xml:space="preserve">
R01050301</t>
  </si>
  <si>
    <t xml:space="preserve">Cannula tracheostomica armata non cuffiata  a flangia regolabile </t>
  </si>
  <si>
    <t>KIT PER TRACHEOSTOMIA</t>
  </si>
  <si>
    <t>R010603</t>
  </si>
  <si>
    <t xml:space="preserve">Kit per tracheotomia percutanea secondo Griggs </t>
  </si>
  <si>
    <t>R010604</t>
  </si>
  <si>
    <t>Kit per tracheostomia percutana secondo Ciaglia</t>
  </si>
  <si>
    <t xml:space="preserve">Kit per tracheostomia translaringea metodo Fantoni </t>
  </si>
  <si>
    <t xml:space="preserve">Kit per tracheostomia d'urgenza </t>
  </si>
  <si>
    <t>KIT SECONDO DOLPHIN</t>
  </si>
  <si>
    <t>141.1</t>
  </si>
  <si>
    <t>R0106</t>
  </si>
  <si>
    <t>Kit per tracheostomia percutanea secondo "Blu Dolphin", (sono compresi solo i Kit certificati CE come tali)</t>
  </si>
  <si>
    <t>CIRCUITI RESPIRATORI</t>
  </si>
  <si>
    <t>R020101</t>
  </si>
  <si>
    <t xml:space="preserve">Circuito base per anestesia  </t>
  </si>
  <si>
    <t>Circuito per anestesia adulti per Risonanza Magnetica</t>
  </si>
  <si>
    <t>R020199</t>
  </si>
  <si>
    <t xml:space="preserve">Circuito respiratorio coassiale </t>
  </si>
  <si>
    <t>R020103</t>
  </si>
  <si>
    <r>
      <t xml:space="preserve">Circuito respiratorio coibentato per rianimazione </t>
    </r>
    <r>
      <rPr>
        <sz val="12"/>
        <rFont val="Calibri"/>
        <family val="2"/>
      </rPr>
      <t xml:space="preserve"> </t>
    </r>
  </si>
  <si>
    <t xml:space="preserve">Circuito respiratorio ad alto flusso per rianimazione </t>
  </si>
  <si>
    <t>R020202</t>
  </si>
  <si>
    <r>
      <t xml:space="preserve">Catetere mount  per anestesia </t>
    </r>
    <r>
      <rPr>
        <sz val="12"/>
        <rFont val="Calibri"/>
        <family val="2"/>
      </rPr>
      <t xml:space="preserve"> </t>
    </r>
  </si>
  <si>
    <t>R020201</t>
  </si>
  <si>
    <r>
      <t>Catetere mount diritto</t>
    </r>
    <r>
      <rPr>
        <b/>
        <sz val="12"/>
        <rFont val="Calibri"/>
        <family val="2"/>
      </rPr>
      <t xml:space="preserve"> con filtro</t>
    </r>
  </si>
  <si>
    <t>SET PER CPAP</t>
  </si>
  <si>
    <t>143.1</t>
  </si>
  <si>
    <t>R020104</t>
  </si>
  <si>
    <r>
      <t xml:space="preserve"> set per CPAP: Generatore di flusso per CPAP</t>
    </r>
    <r>
      <rPr>
        <sz val="12"/>
        <rFont val="Calibri"/>
        <family val="2"/>
      </rPr>
      <t xml:space="preserve"> </t>
    </r>
  </si>
  <si>
    <r>
      <t>Generatore di flusso a FiO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 fissa </t>
    </r>
  </si>
  <si>
    <r>
      <t>Generatore di flusso a  FiO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 variabile </t>
    </r>
  </si>
  <si>
    <t>143.2</t>
  </si>
  <si>
    <r>
      <t>Set per CPAP: 1 tubo</t>
    </r>
    <r>
      <rPr>
        <sz val="12"/>
        <rFont val="Calibri"/>
        <family val="2"/>
      </rPr>
      <t xml:space="preserve"> </t>
    </r>
  </si>
  <si>
    <r>
      <t xml:space="preserve"> Set per CPAP: tubo tracheale o cannula tracheostomica</t>
    </r>
    <r>
      <rPr>
        <sz val="12"/>
        <rFont val="Calibri"/>
        <family val="2"/>
      </rPr>
      <t xml:space="preserve"> </t>
    </r>
  </si>
  <si>
    <t>R0280</t>
  </si>
  <si>
    <t xml:space="preserve">Set per CPAP:Valvole PEEP </t>
  </si>
  <si>
    <t>R0279</t>
  </si>
  <si>
    <t>Set per CPAP: raccordi</t>
  </si>
  <si>
    <t xml:space="preserve">CASCHI  </t>
  </si>
  <si>
    <t>144.1</t>
  </si>
  <si>
    <t>R03010104</t>
  </si>
  <si>
    <t xml:space="preserve">  Casco-tenda per ossigeno-terapia e per CPAP     </t>
  </si>
  <si>
    <t>144.2</t>
  </si>
  <si>
    <t xml:space="preserve">CASCHI PER NIV </t>
  </si>
  <si>
    <t xml:space="preserve">MASCHERE RESPIRATORIE  </t>
  </si>
  <si>
    <t>R03010105</t>
  </si>
  <si>
    <t xml:space="preserve">MASCHERA FACCIALE TOTALE PER VENTILAZIONE NON INVASIVA  </t>
  </si>
  <si>
    <t>MASCHERA MONOUSO PER  CPAP</t>
  </si>
  <si>
    <t>R03010102</t>
  </si>
  <si>
    <t>MASCHERA MONOUSO PER NIV-BILEVEL/CPAP</t>
  </si>
  <si>
    <t>MASCHERE  MONOUSO</t>
  </si>
  <si>
    <t>147.1</t>
  </si>
  <si>
    <t>R03010101</t>
  </si>
  <si>
    <t xml:space="preserve">Maschera facciale per anestesia, trasparente  </t>
  </si>
  <si>
    <t>147.2</t>
  </si>
  <si>
    <t>Maschere NIV oronasali ventilazione non invasiva  monouso</t>
  </si>
  <si>
    <t xml:space="preserve"> MASCHERE NIV STERILIZZABILI</t>
  </si>
  <si>
    <t>Maschere NIV oronasali ventilazione non invasiva non ventilate sterilizzabili</t>
  </si>
  <si>
    <t>MASCHERA IN GOMMA STERILIZZABILE</t>
  </si>
  <si>
    <r>
      <t xml:space="preserve">Maschera facciale per anestesia in gomma 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</t>
    </r>
  </si>
  <si>
    <t>DISPOSITIVI PER OSSIGENO-AEROSOLTERAPIA</t>
  </si>
  <si>
    <t>Cannule nasali per ossigeno terapia (occhialini)</t>
  </si>
  <si>
    <t>adulti</t>
  </si>
  <si>
    <t>pediatriche</t>
  </si>
  <si>
    <t>Kit con Maschera per ossigeno-terapia con reservoir</t>
  </si>
  <si>
    <t>Kit con Maschera per  ossigeno-terapia rianimazione</t>
  </si>
  <si>
    <t>Kit con Maschera per aerosol  ossigeno-terapia</t>
  </si>
  <si>
    <t>Kit per  aerosolterapia</t>
  </si>
  <si>
    <t>MASCHERE RESPIRATORIE PER ENDOSCOPIA DIAGNOSTICA</t>
  </si>
  <si>
    <t>151.1</t>
  </si>
  <si>
    <r>
      <t>Maschera facciale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per intubazione con fibroscopio e per endoscopia diagnostica   </t>
    </r>
  </si>
  <si>
    <t>MASCHERE RESPIRATORIE VENTURI</t>
  </si>
  <si>
    <t>R03010202</t>
  </si>
  <si>
    <t>Maschera per ossigeno-terapia per rianimazione Venturi</t>
  </si>
  <si>
    <t>regolatore unico</t>
  </si>
  <si>
    <t>riduttori colorati a flusso variabile</t>
  </si>
  <si>
    <t>R03020103</t>
  </si>
  <si>
    <t>Maschera per ossigenoterapia per tracheostomizzati</t>
  </si>
  <si>
    <t>PALLONI RESPIRATORI</t>
  </si>
  <si>
    <t>R03020101</t>
  </si>
  <si>
    <r>
      <t>Pallone respiratorio non sterile</t>
    </r>
    <r>
      <rPr>
        <sz val="12"/>
        <rFont val="Calibri"/>
        <family val="2"/>
      </rPr>
      <t xml:space="preserve"> </t>
    </r>
  </si>
  <si>
    <t>R03020201</t>
  </si>
  <si>
    <t xml:space="preserve">Kit con Pallone tipo "ambu " per rianimazione non sterile </t>
  </si>
  <si>
    <t xml:space="preserve">  Dispositivo portatile per la ventilazione manuale" Ambu" sterile monouso</t>
  </si>
  <si>
    <t xml:space="preserve">Unità respiratoria manuale </t>
  </si>
  <si>
    <t>UNITA' RESPIRATORIA</t>
  </si>
  <si>
    <t>154.1</t>
  </si>
  <si>
    <t>Unità respiratoria manuale per Risonanza Magnetica per Adulti</t>
  </si>
  <si>
    <t>INCENTIVATORE</t>
  </si>
  <si>
    <t>155.1</t>
  </si>
  <si>
    <t>r030327</t>
  </si>
  <si>
    <t xml:space="preserve">Incentivatore inspiratorio progressivo </t>
  </si>
  <si>
    <t>FILTRI RESPIRATORI</t>
  </si>
  <si>
    <t>R04</t>
  </si>
  <si>
    <t>FILTRO PER SERVOVENTILATORE TUBO LISCIO CON FILTRINO E RACCORDO</t>
  </si>
  <si>
    <t>R040101</t>
  </si>
  <si>
    <t>Filtro meccanico</t>
  </si>
  <si>
    <t>Filtro meccanico Ad</t>
  </si>
  <si>
    <t>Filtro meccanico BB</t>
  </si>
  <si>
    <t>R040102</t>
  </si>
  <si>
    <t xml:space="preserve">Filtro meccanico HME </t>
  </si>
  <si>
    <t xml:space="preserve">Filtro elettrostatico HME </t>
  </si>
  <si>
    <t xml:space="preserve">Filtro elettrostatico HME pediatrico </t>
  </si>
  <si>
    <t xml:space="preserve">Filtro elettrostatico HME neonatale </t>
  </si>
  <si>
    <t>R040201</t>
  </si>
  <si>
    <t xml:space="preserve">Filtro scambiatore di calore ed umidita' (Naso artificiale) –  </t>
  </si>
  <si>
    <t>R049001</t>
  </si>
  <si>
    <t>Boccaglio con Filtro tipo Spirobac</t>
  </si>
  <si>
    <t xml:space="preserve">A04010101      </t>
  </si>
  <si>
    <t>FILTRO ANTIBATTERICO PIATTO PER ANESTESIA PERIDURALE</t>
  </si>
  <si>
    <t>CANNULA ENDOTRACHEALE PER ASPIRAZIONE</t>
  </si>
  <si>
    <t>R05010102</t>
  </si>
  <si>
    <t>Cannula endotracheale per aspirazione</t>
  </si>
  <si>
    <t>LINEA SOMMINISTRAZIONE FARMACI PER TERAPIA EPIDURALE</t>
  </si>
  <si>
    <t>W010208</t>
  </si>
  <si>
    <t>Linea per somministrazione di farmaci per terapia epidurale</t>
  </si>
  <si>
    <t>ATOMIZZATORE DI FARMACI PER VIA NASALE</t>
  </si>
  <si>
    <t xml:space="preserve">Atomizzatore (30 micron) di farmaci per via nasale </t>
  </si>
  <si>
    <t>CATETERI VESCICALI ED URETRALI</t>
  </si>
  <si>
    <t>U010202</t>
  </si>
  <si>
    <t xml:space="preserve">Catetere vescicale,  punta Couvelaire a 1-2 vie con palloncino  </t>
  </si>
  <si>
    <t>U010199</t>
  </si>
  <si>
    <t xml:space="preserve"> Cateteri uretrali punta Nelaton una via senza palloncino  </t>
  </si>
  <si>
    <t>U01010501</t>
  </si>
  <si>
    <t xml:space="preserve">Cateteri autolubrificanti idrofili monouso sterili per instillazione vescicale  </t>
  </si>
  <si>
    <t xml:space="preserve"> Cateteri uretrali punta Tiemann una via senza palloncino </t>
  </si>
  <si>
    <t xml:space="preserve"> Cateteri uretrali punta Mercier una via senza palloncino </t>
  </si>
  <si>
    <t>U010201</t>
  </si>
  <si>
    <t xml:space="preserve">Catetere vescicale foley pediatrico, in lattice, punta nelaton cilindrica a 2 vie- 3 vie con palloncino  </t>
  </si>
  <si>
    <t xml:space="preserve">Catetere vescicale foley, in lattice, punta Punta nelaton cilindrica a 2 e 3 vie con palloncino  </t>
  </si>
  <si>
    <t>da Ch 12 a Ch 24 palloncino 5-10 ml,30-50ml lunghezza cm. 40 ca</t>
  </si>
  <si>
    <t xml:space="preserve"> Catetere vescicale foley pediatrico, in silicone, punta Nelaton a 2 vie con palloncino   </t>
  </si>
  <si>
    <t xml:space="preserve"> Catetere vescicale foley, in silicone, punta Nelaton a 2 e 3 vie con palloncino </t>
  </si>
  <si>
    <t>DA CH 12A CH 24 PALLONCINO 5-10 ML E DA 30-50 ML A DUE VIE</t>
  </si>
  <si>
    <t>DA CH 18A CH 24 PALLONCINO 5-10 ML E DA 30-50 ML A TRE VIE</t>
  </si>
  <si>
    <t>U010204</t>
  </si>
  <si>
    <t xml:space="preserve">Catetere vescicale armato in silicone punta Dufour a 3 vie con palloncino  </t>
  </si>
  <si>
    <t>U010206</t>
  </si>
  <si>
    <t xml:space="preserve">Catetere vescicale Foley, punta Tiemann, in materiale biocompatibile  a 2 e 3 vie con palloncino </t>
  </si>
  <si>
    <t>DA CH 6A CH 12 PALLONCINO 3-15 ML E A DUE VIE</t>
  </si>
  <si>
    <t>DA CH12 A CH 24 PALLONCINO 10-30 ML E A TRE VIE</t>
  </si>
  <si>
    <t xml:space="preserve">Catetere vescicale Foley, punta Tiemann, in silicone 100%, a 2 e 3 vie con palloncino </t>
  </si>
  <si>
    <t>DA CH 6 .A CH 12 CON PALLONCINO  3-15 ML, 10/30 ML, 30-50 ML A DUE VIE</t>
  </si>
  <si>
    <t>DA CH 6 .A CH 12 CON PALLONCINO  3-15 ML, 10/30 ML, 30-50 ML A TRE VIE</t>
  </si>
  <si>
    <t xml:space="preserve">Catetere vescicale foley in lattice siliconato punta Tienam con palloncino </t>
  </si>
  <si>
    <t xml:space="preserve">Catetere vescicale foley in PVC punta Tienam con palloncino </t>
  </si>
  <si>
    <t>CONNETTORI UNIVERSALI PER CATETERI IN LATTICE POLIAMMIDE</t>
  </si>
  <si>
    <t>U0199</t>
  </si>
  <si>
    <t>Catetere vescicale a 3 vie per neo-vescica in silicone</t>
  </si>
  <si>
    <t xml:space="preserve">Catetere vescicale per neovescica a 2 vie, in silicone  </t>
  </si>
  <si>
    <t>U020101 </t>
  </si>
  <si>
    <r>
      <t xml:space="preserve">Catetere ureterale punta dritta cilindrica  </t>
    </r>
    <r>
      <rPr>
        <b/>
        <sz val="12"/>
        <color indexed="12"/>
        <rFont val="Calibri"/>
        <family val="2"/>
      </rPr>
      <t xml:space="preserve"> </t>
    </r>
  </si>
  <si>
    <t>U020101</t>
  </si>
  <si>
    <t xml:space="preserve">Catetere ureterale a punta cilindrica curva  </t>
  </si>
  <si>
    <t xml:space="preserve">U020199 </t>
  </si>
  <si>
    <t>Catetere ureterale con punta flessibile</t>
  </si>
  <si>
    <t>U020102</t>
  </si>
  <si>
    <t xml:space="preserve">Catetere ureterale punta a becco di flauto  </t>
  </si>
  <si>
    <t>U020201</t>
  </si>
  <si>
    <t xml:space="preserve">Catetere ureterale da occlusione a palloncino  </t>
  </si>
  <si>
    <t>U040301</t>
  </si>
  <si>
    <t xml:space="preserve">  Catetere per derivazione ureterale tipo Bracci </t>
  </si>
  <si>
    <t>DILATATORE URETERALE A PALLONCINO</t>
  </si>
  <si>
    <t>U030202</t>
  </si>
  <si>
    <r>
      <t>Dilatatore ureterale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rFont val="Calibri"/>
        <family val="2"/>
      </rPr>
      <t xml:space="preserve">a palloncino  </t>
    </r>
  </si>
  <si>
    <t>CAMICIA PER ACCESSO URETRALE</t>
  </si>
  <si>
    <t>U0399</t>
  </si>
  <si>
    <r>
      <t xml:space="preserve">Camicia per accesso uretrale </t>
    </r>
    <r>
      <rPr>
        <b/>
        <sz val="12"/>
        <color indexed="8"/>
        <rFont val="Calibri"/>
        <family val="2"/>
      </rPr>
      <t>tipo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NAVIGATOR  </t>
    </r>
  </si>
  <si>
    <t>SET DRENAGGIO E NEFROSTOMIA</t>
  </si>
  <si>
    <t>U040101 </t>
  </si>
  <si>
    <r>
      <t xml:space="preserve">Set per epicistostomia  a puntura diretta </t>
    </r>
    <r>
      <rPr>
        <b/>
        <sz val="12"/>
        <color indexed="8"/>
        <rFont val="Calibri"/>
        <family val="2"/>
      </rPr>
      <t>con e senza palloncino</t>
    </r>
  </si>
  <si>
    <t>U040102</t>
  </si>
  <si>
    <t xml:space="preserve">Set per drenaggio sovrapubico epicistostomia </t>
  </si>
  <si>
    <t>Set sovrapubico con punta malecot</t>
  </si>
  <si>
    <t xml:space="preserve"> Set per nefrostomia percutanea d'urgenza con tecnica a puntura diretta  </t>
  </si>
  <si>
    <t>U040202</t>
  </si>
  <si>
    <t xml:space="preserve"> Set per nefrostomia percutanea standard    </t>
  </si>
  <si>
    <t>CATETERI</t>
  </si>
  <si>
    <t>U040302</t>
  </si>
  <si>
    <t xml:space="preserve">Catetere per ureterocutaneostomia per lungo periodo  </t>
  </si>
  <si>
    <t xml:space="preserve">  Catetere per ureterostomia  </t>
  </si>
  <si>
    <t>U05010101</t>
  </si>
  <si>
    <t xml:space="preserve">Catetere per cistomanometria a 2 vie  </t>
  </si>
  <si>
    <t xml:space="preserve">U050402 </t>
  </si>
  <si>
    <t xml:space="preserve">Catetere per il rilevamento della pressione addominale con palloncino </t>
  </si>
  <si>
    <t xml:space="preserve">GUIDE Seldinger  </t>
  </si>
  <si>
    <t>U0601</t>
  </si>
  <si>
    <t xml:space="preserve">Guide di Seldinger  </t>
  </si>
  <si>
    <t>GUIDE TIPO ZEBRA</t>
  </si>
  <si>
    <t>Guida  urologica per regioni anatomiche tortuose tipo zebra</t>
  </si>
  <si>
    <t>GUIDE TIPO SENSOR</t>
  </si>
  <si>
    <t>Guida  urologica per regioni anatomiche tortuose tipo Sensor</t>
  </si>
  <si>
    <t xml:space="preserve">GUIDE Kayak  o  Radifocus </t>
  </si>
  <si>
    <t>172.1</t>
  </si>
  <si>
    <t xml:space="preserve">Guide tipo  Kayak  o  Radifocus </t>
  </si>
  <si>
    <t>GUIDE tipo Bi Wire</t>
  </si>
  <si>
    <t>Guida urologica completamente atraumatica idrofila in nitinol tipo Bi Wire</t>
  </si>
  <si>
    <t>GUIDE tipo Roadrunner</t>
  </si>
  <si>
    <t>Guida urologica idrofila in nitinol per kinking dell'uretere tipo Roadrunner</t>
  </si>
  <si>
    <t>ESTRATTORE TIPO "DORMIA"</t>
  </si>
  <si>
    <t>U090101</t>
  </si>
  <si>
    <t xml:space="preserve">  Estrattore tipo "Dormia" </t>
  </si>
  <si>
    <t>Ch  1,9</t>
  </si>
  <si>
    <t>Ch  2,5</t>
  </si>
  <si>
    <t>Ch  3</t>
  </si>
  <si>
    <t xml:space="preserve">Ch  3,5 </t>
  </si>
  <si>
    <t>Ch  4</t>
  </si>
  <si>
    <t>Ch  5,5</t>
  </si>
  <si>
    <t>GUAINA AD ACCESSO URETERALE</t>
  </si>
  <si>
    <t>U09999</t>
  </si>
  <si>
    <t>GUAINA DI ACCESSO URETERALE</t>
  </si>
  <si>
    <t>DISPOSITIVO PER INSTILLAZIONE ENDO VESCICALI</t>
  </si>
  <si>
    <t>U9099</t>
  </si>
  <si>
    <t>DISPOSITIVO MONOUSO PER INSTILLAZIONI ENDO.VESCICALI PER PAZIENTI AFFETTI DA DOLORE CRONICO</t>
  </si>
  <si>
    <t xml:space="preserve">CATETERI FOLEY CON SONDA DI TEMPERATURA </t>
  </si>
  <si>
    <t>V03010299</t>
  </si>
  <si>
    <t>DILATATORI URETRALI</t>
  </si>
  <si>
    <t>U03010201</t>
  </si>
  <si>
    <t>DILATATORE A PALLONCINO TRATTO NEFROSTOMICO</t>
  </si>
  <si>
    <t>U040203</t>
  </si>
  <si>
    <t>ESTRATTORI PER PCNL</t>
  </si>
  <si>
    <t>A070501</t>
  </si>
  <si>
    <t>Tappi sterili per cateteri</t>
  </si>
  <si>
    <t>Filtri tipo Cytosorb</t>
  </si>
  <si>
    <t>F010799</t>
  </si>
  <si>
    <t>Sonda di Sengstaken/blakemore</t>
  </si>
  <si>
    <t>G010201</t>
  </si>
  <si>
    <t>DISPOSITIVI DI RADIOLOGIA</t>
  </si>
  <si>
    <t xml:space="preserve">Set di insufflazione di CO2  </t>
  </si>
  <si>
    <t>G020</t>
  </si>
  <si>
    <t xml:space="preserve">Sonda per insufflazione d'aria a 3 vie, latex free,   </t>
  </si>
  <si>
    <t>Pompette per insufflare manualmente aria nel colon. Latex free. Non sterile</t>
  </si>
  <si>
    <t>G021</t>
  </si>
  <si>
    <t xml:space="preserve">Cuscinetto per bloccaggio sonda di insufflazione a tre vie.  </t>
  </si>
  <si>
    <t>G022</t>
  </si>
  <si>
    <t>Sacca monouso per clisma opaco vuota.</t>
  </si>
  <si>
    <t>ASP</t>
  </si>
  <si>
    <t>SAN CARLO</t>
  </si>
  <si>
    <t>ASM/OSP MT</t>
  </si>
  <si>
    <t>CROB</t>
  </si>
  <si>
    <t>TOTALE</t>
  </si>
  <si>
    <t>CRITERIO</t>
  </si>
  <si>
    <t>OEPV</t>
  </si>
  <si>
    <t>PPB</t>
  </si>
  <si>
    <t>SUBLOTTO</t>
  </si>
  <si>
    <t>47.2</t>
  </si>
  <si>
    <t>47.3</t>
  </si>
  <si>
    <t>47.4</t>
  </si>
  <si>
    <t>49.2</t>
  </si>
  <si>
    <t>49.3</t>
  </si>
  <si>
    <t>49.4</t>
  </si>
  <si>
    <t>54.2</t>
  </si>
  <si>
    <t>55.3</t>
  </si>
  <si>
    <t>55.4</t>
  </si>
  <si>
    <t>55.5</t>
  </si>
  <si>
    <t>56.6</t>
  </si>
  <si>
    <t>62.2</t>
  </si>
  <si>
    <t>62.3</t>
  </si>
  <si>
    <t>62.4</t>
  </si>
  <si>
    <t>62.5</t>
  </si>
  <si>
    <t>65.2</t>
  </si>
  <si>
    <t>65.3</t>
  </si>
  <si>
    <t>67.2</t>
  </si>
  <si>
    <t>67.3</t>
  </si>
  <si>
    <t>70.2</t>
  </si>
  <si>
    <t>70.3</t>
  </si>
  <si>
    <t>70.4</t>
  </si>
  <si>
    <t>70.5</t>
  </si>
  <si>
    <t>70.6</t>
  </si>
  <si>
    <t>70.7</t>
  </si>
  <si>
    <t>70.8</t>
  </si>
  <si>
    <t>70.9</t>
  </si>
  <si>
    <t>70.10</t>
  </si>
  <si>
    <t>70.11</t>
  </si>
  <si>
    <t>70.12</t>
  </si>
  <si>
    <t>72.3</t>
  </si>
  <si>
    <t>75.2</t>
  </si>
  <si>
    <t>79.2</t>
  </si>
  <si>
    <t>79.3</t>
  </si>
  <si>
    <t>79.4</t>
  </si>
  <si>
    <t>79.5</t>
  </si>
  <si>
    <t>79.6</t>
  </si>
  <si>
    <t>80.1</t>
  </si>
  <si>
    <t>80.2</t>
  </si>
  <si>
    <t>80.3</t>
  </si>
  <si>
    <t>80.4</t>
  </si>
  <si>
    <t>80.5</t>
  </si>
  <si>
    <t>80.6</t>
  </si>
  <si>
    <t>80.7</t>
  </si>
  <si>
    <t>80.8</t>
  </si>
  <si>
    <t>80.9</t>
  </si>
  <si>
    <t>80.10</t>
  </si>
  <si>
    <t>80.11</t>
  </si>
  <si>
    <t>80.12</t>
  </si>
  <si>
    <t>80.13</t>
  </si>
  <si>
    <t>80.14</t>
  </si>
  <si>
    <t>80.15</t>
  </si>
  <si>
    <t>80.16</t>
  </si>
  <si>
    <t>80.17</t>
  </si>
  <si>
    <t>81.1</t>
  </si>
  <si>
    <t>81.2</t>
  </si>
  <si>
    <t>81.3</t>
  </si>
  <si>
    <t>81.4</t>
  </si>
  <si>
    <t>82.1</t>
  </si>
  <si>
    <t>82.2</t>
  </si>
  <si>
    <t>82.3</t>
  </si>
  <si>
    <t>82.4</t>
  </si>
  <si>
    <t>82.5</t>
  </si>
  <si>
    <t>82.6</t>
  </si>
  <si>
    <t>82.7</t>
  </si>
  <si>
    <t>82.8</t>
  </si>
  <si>
    <t>82.9</t>
  </si>
  <si>
    <t>82.10</t>
  </si>
  <si>
    <t>82.11</t>
  </si>
  <si>
    <t>82.12</t>
  </si>
  <si>
    <t>82.13</t>
  </si>
  <si>
    <t>82.14</t>
  </si>
  <si>
    <t>82.15</t>
  </si>
  <si>
    <t>82.16</t>
  </si>
  <si>
    <t>83.1</t>
  </si>
  <si>
    <t>83.2</t>
  </si>
  <si>
    <t>86.1</t>
  </si>
  <si>
    <t>86.2</t>
  </si>
  <si>
    <t>91.3</t>
  </si>
  <si>
    <t>91.4</t>
  </si>
  <si>
    <t>91.5</t>
  </si>
  <si>
    <t>91.6</t>
  </si>
  <si>
    <t>91.7</t>
  </si>
  <si>
    <t>91.8</t>
  </si>
  <si>
    <t>91.9</t>
  </si>
  <si>
    <t>91.10</t>
  </si>
  <si>
    <t>92.2</t>
  </si>
  <si>
    <t>92.3</t>
  </si>
  <si>
    <t>92.4</t>
  </si>
  <si>
    <t>92.5</t>
  </si>
  <si>
    <t>92.6</t>
  </si>
  <si>
    <t>92.7</t>
  </si>
  <si>
    <t>102.2</t>
  </si>
  <si>
    <t>103.2</t>
  </si>
  <si>
    <t>103.3</t>
  </si>
  <si>
    <t>104.2</t>
  </si>
  <si>
    <t>113.2</t>
  </si>
  <si>
    <t>113.3</t>
  </si>
  <si>
    <t>113.4</t>
  </si>
  <si>
    <t>113.5</t>
  </si>
  <si>
    <t>115.2</t>
  </si>
  <si>
    <t>115.3</t>
  </si>
  <si>
    <t>118.2</t>
  </si>
  <si>
    <t>118.3</t>
  </si>
  <si>
    <t>118.4</t>
  </si>
  <si>
    <t>118.5</t>
  </si>
  <si>
    <t>118.6</t>
  </si>
  <si>
    <t>118.7</t>
  </si>
  <si>
    <t>120.2</t>
  </si>
  <si>
    <t>121.1</t>
  </si>
  <si>
    <t>121.2</t>
  </si>
  <si>
    <t>128.2</t>
  </si>
  <si>
    <t>128.3</t>
  </si>
  <si>
    <t>128.4</t>
  </si>
  <si>
    <t>129.3</t>
  </si>
  <si>
    <t>129.4</t>
  </si>
  <si>
    <t>129.5</t>
  </si>
  <si>
    <t>129.6</t>
  </si>
  <si>
    <t>129.7</t>
  </si>
  <si>
    <t>129.8</t>
  </si>
  <si>
    <t>129.9</t>
  </si>
  <si>
    <t>129.10</t>
  </si>
  <si>
    <t>129.11</t>
  </si>
  <si>
    <t>129.12</t>
  </si>
  <si>
    <t>129.13</t>
  </si>
  <si>
    <t>129.14</t>
  </si>
  <si>
    <t>129.15</t>
  </si>
  <si>
    <t>129.16</t>
  </si>
  <si>
    <t>129.17</t>
  </si>
  <si>
    <t>129.18</t>
  </si>
  <si>
    <t>129.19</t>
  </si>
  <si>
    <t>131.4</t>
  </si>
  <si>
    <t>133.2</t>
  </si>
  <si>
    <t>133.3</t>
  </si>
  <si>
    <t>133.4</t>
  </si>
  <si>
    <t>133.5</t>
  </si>
  <si>
    <t>133.6</t>
  </si>
  <si>
    <t>133.7</t>
  </si>
  <si>
    <t>134.2</t>
  </si>
  <si>
    <t>134.3</t>
  </si>
  <si>
    <t>134.4</t>
  </si>
  <si>
    <t>134.5</t>
  </si>
  <si>
    <t>135.2</t>
  </si>
  <si>
    <t>138.1</t>
  </si>
  <si>
    <t>141.2</t>
  </si>
  <si>
    <t>141.3</t>
  </si>
  <si>
    <t>141.4</t>
  </si>
  <si>
    <t>141.5</t>
  </si>
  <si>
    <t>144.3</t>
  </si>
  <si>
    <t>144.4</t>
  </si>
  <si>
    <t>147.6</t>
  </si>
  <si>
    <t>147.3</t>
  </si>
  <si>
    <t>147.4</t>
  </si>
  <si>
    <t>147.5</t>
  </si>
  <si>
    <t>147.7</t>
  </si>
  <si>
    <t>147.8</t>
  </si>
  <si>
    <t>147.9</t>
  </si>
  <si>
    <t>151.2</t>
  </si>
  <si>
    <t>151.3</t>
  </si>
  <si>
    <t>151.4</t>
  </si>
  <si>
    <t>151.5</t>
  </si>
  <si>
    <t>151.6</t>
  </si>
  <si>
    <t>151.7</t>
  </si>
  <si>
    <t>151.8</t>
  </si>
  <si>
    <t>151.9</t>
  </si>
  <si>
    <t>151.10</t>
  </si>
  <si>
    <t>151.11</t>
  </si>
  <si>
    <t>151.12</t>
  </si>
  <si>
    <t>151.13</t>
  </si>
  <si>
    <t>151.14</t>
  </si>
  <si>
    <t>151.15</t>
  </si>
  <si>
    <t>151.16</t>
  </si>
  <si>
    <t>151.17</t>
  </si>
  <si>
    <t>151.18</t>
  </si>
  <si>
    <t>151.19</t>
  </si>
  <si>
    <t>151.20</t>
  </si>
  <si>
    <t>151.21</t>
  </si>
  <si>
    <t>151.22</t>
  </si>
  <si>
    <t>151.23</t>
  </si>
  <si>
    <t>154.2</t>
  </si>
  <si>
    <t>154.3</t>
  </si>
  <si>
    <t>154.4</t>
  </si>
  <si>
    <t>154.5</t>
  </si>
  <si>
    <t>155.2</t>
  </si>
  <si>
    <t>155.3</t>
  </si>
  <si>
    <t>155.4</t>
  </si>
  <si>
    <t>172.2</t>
  </si>
  <si>
    <t>172.3</t>
  </si>
  <si>
    <t>172.4</t>
  </si>
  <si>
    <t>172.5</t>
  </si>
  <si>
    <t>GARA A PROCEDURA APERTA PER LA FORNITURA DI “DISPOSITIVI MEDICI E AGHI” IN FABBISOGNO ALLE AZIENDE SANITARIE DELLA REGIONE BASILICATA</t>
  </si>
  <si>
    <t>ALLEGATO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</si>
</sst>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&quot;€&quot;\ #,##0.00"/>
    <numFmt numFmtId="167" formatCode="_-&quot;€ &quot;* #,##0.00_-;&quot;-€ &quot;* #,##0.00_-;_-&quot;€ &quot;* \-??_-;_-@_-"/>
    <numFmt numFmtId="168" formatCode="&quot;€ &quot;#,##0.00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  <charset val="1"/>
    </font>
    <font>
      <b/>
      <sz val="14"/>
      <name val="Calibri"/>
      <family val="2"/>
    </font>
    <font>
      <b/>
      <sz val="11"/>
      <name val="Calibri"/>
      <family val="2"/>
    </font>
    <font>
      <sz val="14"/>
      <color rgb="FFFF000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0"/>
      <color indexed="53"/>
      <name val="Calibri"/>
      <family val="2"/>
    </font>
    <font>
      <sz val="10"/>
      <color indexed="10"/>
      <name val="Calibri"/>
      <family val="2"/>
    </font>
    <font>
      <sz val="16"/>
      <name val="Calibri"/>
      <family val="2"/>
    </font>
    <font>
      <vertAlign val="subscript"/>
      <sz val="12"/>
      <name val="Calibri"/>
      <family val="2"/>
    </font>
    <font>
      <b/>
      <sz val="12"/>
      <color indexed="12"/>
      <name val="Calibri"/>
      <family val="2"/>
    </font>
    <font>
      <sz val="10"/>
      <name val="Calibri"/>
      <family val="2"/>
    </font>
    <font>
      <b/>
      <u/>
      <sz val="16"/>
      <color indexed="8"/>
      <name val="Calibri"/>
      <family val="2"/>
    </font>
    <font>
      <sz val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17" fillId="0" borderId="0"/>
    <xf numFmtId="167" fontId="2" fillId="0" borderId="0" applyFill="0" applyBorder="0" applyAlignment="0" applyProtection="0"/>
    <xf numFmtId="0" fontId="1" fillId="0" borderId="0"/>
  </cellStyleXfs>
  <cellXfs count="18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5" fontId="4" fillId="5" borderId="1" xfId="1" applyFont="1" applyFill="1" applyBorder="1" applyAlignment="1">
      <alignment horizontal="center" vertical="center" wrapText="1"/>
    </xf>
    <xf numFmtId="165" fontId="4" fillId="6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wrapText="1"/>
    </xf>
    <xf numFmtId="164" fontId="0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7" borderId="1" xfId="0" applyFont="1" applyFill="1" applyBorder="1" applyAlignment="1">
      <alignment wrapText="1"/>
    </xf>
    <xf numFmtId="164" fontId="0" fillId="7" borderId="1" xfId="1" applyNumberFormat="1" applyFont="1" applyFill="1" applyBorder="1" applyAlignment="1">
      <alignment horizontal="center" vertical="center" wrapText="1"/>
    </xf>
    <xf numFmtId="165" fontId="4" fillId="7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0" fillId="1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wrapText="1"/>
    </xf>
    <xf numFmtId="165" fontId="6" fillId="7" borderId="1" xfId="1" applyFont="1" applyFill="1" applyBorder="1" applyAlignment="1">
      <alignment wrapText="1"/>
    </xf>
    <xf numFmtId="165" fontId="0" fillId="7" borderId="1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5" fontId="0" fillId="0" borderId="1" xfId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5" fontId="12" fillId="0" borderId="1" xfId="1" applyFont="1" applyFill="1" applyBorder="1" applyAlignment="1">
      <alignment horizontal="center" vertical="center" wrapText="1"/>
    </xf>
    <xf numFmtId="0" fontId="13" fillId="0" borderId="0" xfId="0" applyFont="1"/>
    <xf numFmtId="164" fontId="1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165" fontId="0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5" fontId="6" fillId="0" borderId="1" xfId="1" applyFont="1" applyFill="1" applyBorder="1" applyAlignment="1">
      <alignment wrapText="1"/>
    </xf>
    <xf numFmtId="165" fontId="0" fillId="0" borderId="1" xfId="1" applyFont="1" applyFill="1" applyBorder="1" applyAlignment="1">
      <alignment wrapText="1"/>
    </xf>
    <xf numFmtId="1" fontId="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right" vertical="center" wrapText="1"/>
    </xf>
    <xf numFmtId="3" fontId="14" fillId="10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3" fillId="7" borderId="1" xfId="2" applyFont="1" applyFill="1" applyBorder="1" applyAlignment="1">
      <alignment horizontal="center" vertical="center"/>
    </xf>
    <xf numFmtId="0" fontId="14" fillId="7" borderId="1" xfId="0" applyFont="1" applyFill="1" applyBorder="1"/>
    <xf numFmtId="1" fontId="18" fillId="7" borderId="1" xfId="2" applyNumberFormat="1" applyFont="1" applyFill="1" applyBorder="1"/>
    <xf numFmtId="0" fontId="19" fillId="7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" fontId="18" fillId="7" borderId="1" xfId="0" applyNumberFormat="1" applyFont="1" applyFill="1" applyBorder="1" applyAlignment="1">
      <alignment horizontal="right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wrapText="1"/>
    </xf>
    <xf numFmtId="0" fontId="12" fillId="0" borderId="0" xfId="0" applyFont="1"/>
    <xf numFmtId="0" fontId="19" fillId="0" borderId="1" xfId="0" applyFont="1" applyBorder="1" applyAlignment="1">
      <alignment wrapText="1"/>
    </xf>
    <xf numFmtId="165" fontId="14" fillId="0" borderId="1" xfId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11" borderId="0" xfId="0" applyFont="1" applyFill="1"/>
    <xf numFmtId="3" fontId="13" fillId="1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164" fontId="0" fillId="11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0" fillId="12" borderId="0" xfId="0" applyFill="1"/>
    <xf numFmtId="0" fontId="24" fillId="12" borderId="0" xfId="0" applyFont="1" applyFill="1"/>
    <xf numFmtId="0" fontId="25" fillId="0" borderId="1" xfId="0" applyFont="1" applyBorder="1" applyAlignment="1">
      <alignment horizontal="center" vertical="center" wrapText="1"/>
    </xf>
    <xf numFmtId="1" fontId="27" fillId="0" borderId="1" xfId="3" applyNumberFormat="1" applyFont="1" applyFill="1" applyBorder="1" applyAlignment="1" applyProtection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/>
    </xf>
    <xf numFmtId="165" fontId="28" fillId="0" borderId="1" xfId="1" applyFont="1" applyFill="1" applyBorder="1" applyAlignment="1">
      <alignment horizontal="left" vertical="top" wrapText="1"/>
    </xf>
    <xf numFmtId="49" fontId="12" fillId="0" borderId="1" xfId="2" applyNumberFormat="1" applyFont="1" applyBorder="1" applyAlignment="1">
      <alignment horizontal="center" vertical="center" wrapText="1"/>
    </xf>
    <xf numFmtId="0" fontId="29" fillId="0" borderId="0" xfId="0" applyFont="1"/>
    <xf numFmtId="168" fontId="3" fillId="0" borderId="1" xfId="0" applyNumberFormat="1" applyFont="1" applyBorder="1" applyAlignment="1">
      <alignment horizontal="center" vertical="center"/>
    </xf>
    <xf numFmtId="165" fontId="30" fillId="0" borderId="1" xfId="1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center" vertical="center" wrapText="1"/>
    </xf>
    <xf numFmtId="0" fontId="31" fillId="0" borderId="0" xfId="0" applyFont="1"/>
    <xf numFmtId="0" fontId="24" fillId="0" borderId="0" xfId="0" applyFont="1"/>
    <xf numFmtId="0" fontId="32" fillId="11" borderId="0" xfId="0" applyFont="1" applyFill="1"/>
    <xf numFmtId="0" fontId="29" fillId="12" borderId="0" xfId="0" applyFont="1" applyFill="1"/>
    <xf numFmtId="165" fontId="0" fillId="0" borderId="0" xfId="1" applyFont="1" applyFill="1" applyBorder="1" applyAlignment="1">
      <alignment horizontal="center" vertical="center" wrapText="1"/>
    </xf>
    <xf numFmtId="0" fontId="33" fillId="0" borderId="0" xfId="0" applyFont="1"/>
    <xf numFmtId="0" fontId="28" fillId="0" borderId="1" xfId="0" applyFont="1" applyBorder="1" applyAlignment="1">
      <alignment horizontal="center" vertical="center" wrapText="1"/>
    </xf>
    <xf numFmtId="0" fontId="34" fillId="0" borderId="0" xfId="0" applyFont="1"/>
    <xf numFmtId="165" fontId="25" fillId="0" borderId="1" xfId="1" applyFont="1" applyFill="1" applyBorder="1" applyAlignment="1">
      <alignment horizontal="justify" vertical="center" wrapText="1"/>
    </xf>
    <xf numFmtId="0" fontId="8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1" fontId="27" fillId="7" borderId="1" xfId="3" applyNumberFormat="1" applyFont="1" applyFill="1" applyBorder="1" applyAlignment="1" applyProtection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168" fontId="35" fillId="7" borderId="1" xfId="0" applyNumberFormat="1" applyFont="1" applyFill="1" applyBorder="1" applyAlignment="1">
      <alignment horizontal="center" vertical="center"/>
    </xf>
    <xf numFmtId="165" fontId="35" fillId="7" borderId="1" xfId="1" applyFont="1" applyFill="1" applyBorder="1" applyAlignment="1">
      <alignment horizontal="center" vertical="center"/>
    </xf>
    <xf numFmtId="165" fontId="28" fillId="7" borderId="1" xfId="1" applyFont="1" applyFill="1" applyBorder="1" applyAlignment="1">
      <alignment wrapText="1"/>
    </xf>
    <xf numFmtId="0" fontId="12" fillId="0" borderId="1" xfId="2" applyFont="1" applyBorder="1" applyAlignment="1">
      <alignment horizontal="center" vertical="center" wrapText="1"/>
    </xf>
    <xf numFmtId="0" fontId="32" fillId="0" borderId="0" xfId="0" applyFont="1"/>
    <xf numFmtId="3" fontId="28" fillId="13" borderId="1" xfId="0" applyNumberFormat="1" applyFont="1" applyFill="1" applyBorder="1" applyAlignment="1">
      <alignment horizontal="center" vertical="center" wrapText="1"/>
    </xf>
    <xf numFmtId="1" fontId="27" fillId="13" borderId="1" xfId="3" applyNumberFormat="1" applyFont="1" applyFill="1" applyBorder="1" applyAlignment="1" applyProtection="1">
      <alignment horizontal="center" vertical="center" wrapText="1"/>
    </xf>
    <xf numFmtId="168" fontId="35" fillId="13" borderId="1" xfId="0" applyNumberFormat="1" applyFont="1" applyFill="1" applyBorder="1" applyAlignment="1">
      <alignment horizontal="center" vertical="center"/>
    </xf>
    <xf numFmtId="165" fontId="35" fillId="13" borderId="1" xfId="1" applyFont="1" applyFill="1" applyBorder="1" applyAlignment="1">
      <alignment horizontal="center" vertical="center"/>
    </xf>
    <xf numFmtId="165" fontId="28" fillId="7" borderId="1" xfId="1" applyFont="1" applyFill="1" applyBorder="1" applyAlignment="1">
      <alignment horizontal="left" vertical="top" wrapText="1"/>
    </xf>
    <xf numFmtId="3" fontId="28" fillId="7" borderId="1" xfId="0" applyNumberFormat="1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165" fontId="25" fillId="7" borderId="1" xfId="1" applyFont="1" applyFill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165" fontId="28" fillId="0" borderId="1" xfId="1" applyFont="1" applyFill="1" applyBorder="1" applyAlignment="1">
      <alignment vertical="top" wrapText="1"/>
    </xf>
    <xf numFmtId="0" fontId="0" fillId="11" borderId="0" xfId="0" applyFill="1"/>
    <xf numFmtId="0" fontId="14" fillId="11" borderId="0" xfId="0" applyFont="1" applyFill="1"/>
    <xf numFmtId="168" fontId="35" fillId="0" borderId="1" xfId="0" applyNumberFormat="1" applyFont="1" applyBorder="1" applyAlignment="1">
      <alignment horizontal="center" vertical="center"/>
    </xf>
    <xf numFmtId="165" fontId="35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165" fontId="6" fillId="0" borderId="0" xfId="1" applyFont="1" applyBorder="1"/>
    <xf numFmtId="165" fontId="0" fillId="0" borderId="0" xfId="1" applyFont="1" applyBorder="1"/>
    <xf numFmtId="1" fontId="4" fillId="6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65" fontId="3" fillId="2" borderId="1" xfId="1" applyFont="1" applyFill="1" applyBorder="1" applyAlignment="1">
      <alignment horizontal="center" vertical="center"/>
    </xf>
    <xf numFmtId="165" fontId="3" fillId="3" borderId="1" xfId="1" applyFont="1" applyFill="1" applyBorder="1" applyAlignment="1">
      <alignment horizontal="center" vertical="center"/>
    </xf>
    <xf numFmtId="165" fontId="3" fillId="4" borderId="1" xfId="1" applyFont="1" applyFill="1" applyBorder="1" applyAlignment="1">
      <alignment horizontal="center" vertical="center"/>
    </xf>
    <xf numFmtId="165" fontId="3" fillId="5" borderId="1" xfId="1" applyFont="1" applyFill="1" applyBorder="1" applyAlignment="1">
      <alignment horizontal="center" vertical="center"/>
    </xf>
    <xf numFmtId="165" fontId="3" fillId="6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5">
    <cellStyle name="Euro" xfId="3" xr:uid="{00000000-0005-0000-0000-000000000000}"/>
    <cellStyle name="Excel Built-in Normal" xfId="2" xr:uid="{00000000-0005-0000-0000-000001000000}"/>
    <cellStyle name="Normale" xfId="0" builtinId="0"/>
    <cellStyle name="Normale 2" xfId="4" xr:uid="{00000000-0005-0000-0000-000003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1"/>
  <sheetViews>
    <sheetView tabSelected="1" zoomScale="55" zoomScaleNormal="55" zoomScaleSheetLayoutView="85" workbookViewId="0">
      <pane xSplit="5" ySplit="4" topLeftCell="F5" activePane="bottomRight" state="frozen"/>
      <selection pane="topRight" activeCell="E1" sqref="E1"/>
      <selection pane="bottomLeft" activeCell="A3" sqref="A3"/>
      <selection pane="bottomRight" activeCell="F1283" sqref="F1283"/>
    </sheetView>
  </sheetViews>
  <sheetFormatPr defaultColWidth="9.140625" defaultRowHeight="18.75" x14ac:dyDescent="0.3"/>
  <cols>
    <col min="1" max="1" width="8.7109375" style="162" customWidth="1"/>
    <col min="2" max="2" width="13.7109375" style="162" customWidth="1"/>
    <col min="3" max="3" width="14.85546875" style="163" customWidth="1"/>
    <col min="4" max="4" width="15.7109375" style="164" customWidth="1"/>
    <col min="5" max="5" width="68.7109375" style="164" customWidth="1"/>
    <col min="6" max="8" width="24.7109375" customWidth="1"/>
    <col min="9" max="9" width="24.7109375" style="165" customWidth="1"/>
    <col min="10" max="10" width="14.85546875" style="166" customWidth="1"/>
    <col min="11" max="11" width="16.28515625" style="166" customWidth="1"/>
    <col min="12" max="12" width="38" style="167" customWidth="1"/>
    <col min="13" max="13" width="26.140625" style="167" customWidth="1"/>
    <col min="14" max="14" width="34.7109375" style="167" customWidth="1"/>
    <col min="15" max="15" width="27.85546875" style="167" customWidth="1"/>
    <col min="16" max="16" width="23.85546875" style="169" bestFit="1" customWidth="1"/>
    <col min="17" max="17" width="27.7109375" style="170" customWidth="1"/>
  </cols>
  <sheetData>
    <row r="1" spans="1:17" ht="23.25" x14ac:dyDescent="0.35">
      <c r="A1" s="180" t="s">
        <v>1533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23.25" x14ac:dyDescent="0.35">
      <c r="A2" s="180" t="s">
        <v>1534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4" spans="1:17" s="9" customFormat="1" ht="63" x14ac:dyDescent="0.25">
      <c r="A4" s="1" t="s">
        <v>0</v>
      </c>
      <c r="B4" s="178" t="s">
        <v>1339</v>
      </c>
      <c r="C4" s="46" t="s">
        <v>1342</v>
      </c>
      <c r="D4" s="1" t="s">
        <v>1</v>
      </c>
      <c r="E4" s="1" t="s">
        <v>2</v>
      </c>
      <c r="F4" s="2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6" t="s">
        <v>8</v>
      </c>
      <c r="L4" s="6" t="s">
        <v>9</v>
      </c>
      <c r="M4" s="2" t="s">
        <v>10</v>
      </c>
      <c r="N4" s="3" t="s">
        <v>11</v>
      </c>
      <c r="O4" s="4" t="s">
        <v>12</v>
      </c>
      <c r="P4" s="7" t="s">
        <v>13</v>
      </c>
      <c r="Q4" s="8" t="s">
        <v>14</v>
      </c>
    </row>
    <row r="5" spans="1:17" s="9" customFormat="1" ht="21" x14ac:dyDescent="0.25">
      <c r="A5" s="10" t="s">
        <v>15</v>
      </c>
      <c r="B5" s="10"/>
      <c r="C5" s="11"/>
      <c r="D5" s="12"/>
      <c r="E5" s="13" t="s">
        <v>16</v>
      </c>
      <c r="F5" s="14"/>
      <c r="G5" s="14"/>
      <c r="H5" s="14"/>
      <c r="I5" s="14"/>
      <c r="J5" s="15"/>
      <c r="K5" s="15"/>
      <c r="L5" s="16"/>
      <c r="M5" s="17"/>
      <c r="N5" s="17"/>
      <c r="O5" s="17"/>
      <c r="P5" s="17"/>
      <c r="Q5" s="18"/>
    </row>
    <row r="6" spans="1:17" s="9" customFormat="1" ht="42" x14ac:dyDescent="0.25">
      <c r="A6" s="19">
        <v>1</v>
      </c>
      <c r="B6" s="19" t="s">
        <v>1340</v>
      </c>
      <c r="C6" s="20"/>
      <c r="D6" s="21" t="s">
        <v>17</v>
      </c>
      <c r="E6" s="22" t="s">
        <v>18</v>
      </c>
      <c r="F6" s="23"/>
      <c r="G6" s="23"/>
      <c r="H6" s="23"/>
      <c r="I6" s="23"/>
      <c r="J6" s="24"/>
      <c r="K6" s="24"/>
      <c r="L6" s="23"/>
      <c r="M6" s="23"/>
      <c r="N6" s="23"/>
      <c r="O6" s="23"/>
      <c r="P6" s="23"/>
      <c r="Q6" s="23"/>
    </row>
    <row r="7" spans="1:17" s="9" customFormat="1" ht="21" x14ac:dyDescent="0.25">
      <c r="A7" s="25"/>
      <c r="B7" s="25"/>
      <c r="C7" s="1"/>
      <c r="D7" s="26" t="s">
        <v>15</v>
      </c>
      <c r="E7" s="27" t="s">
        <v>19</v>
      </c>
      <c r="F7" s="28">
        <v>0</v>
      </c>
      <c r="G7" s="28">
        <v>350</v>
      </c>
      <c r="H7" s="28">
        <v>0</v>
      </c>
      <c r="I7" s="28">
        <v>390</v>
      </c>
      <c r="J7" s="29">
        <f t="shared" ref="J7" si="0">SUM(F7:I7)</f>
        <v>740</v>
      </c>
      <c r="K7" s="29">
        <f>SUM(F7:I7)*5</f>
        <v>3700</v>
      </c>
      <c r="L7" s="30">
        <v>22.5</v>
      </c>
      <c r="M7" s="28">
        <f>F7*$L$7*5</f>
        <v>0</v>
      </c>
      <c r="N7" s="28">
        <f>G7*$L$7*5</f>
        <v>39375</v>
      </c>
      <c r="O7" s="28">
        <f>H7*$L$7*5</f>
        <v>0</v>
      </c>
      <c r="P7" s="28">
        <f>I7*$L$7*5</f>
        <v>43875</v>
      </c>
      <c r="Q7" s="31">
        <f>M7+N7+O7+P7</f>
        <v>83250</v>
      </c>
    </row>
    <row r="8" spans="1:17" s="9" customFormat="1" ht="21" x14ac:dyDescent="0.25">
      <c r="A8" s="10"/>
      <c r="B8" s="10"/>
      <c r="C8" s="11"/>
      <c r="D8" s="12"/>
      <c r="E8" s="32"/>
      <c r="F8" s="14"/>
      <c r="G8" s="14"/>
      <c r="H8" s="14"/>
      <c r="I8" s="14"/>
      <c r="J8" s="15"/>
      <c r="K8" s="15"/>
      <c r="L8" s="16"/>
      <c r="M8" s="17">
        <f>SUM(M7)</f>
        <v>0</v>
      </c>
      <c r="N8" s="17">
        <f t="shared" ref="N8:Q8" si="1">SUM(N7)</f>
        <v>39375</v>
      </c>
      <c r="O8" s="17">
        <f t="shared" si="1"/>
        <v>0</v>
      </c>
      <c r="P8" s="17">
        <f t="shared" si="1"/>
        <v>43875</v>
      </c>
      <c r="Q8" s="18">
        <f t="shared" si="1"/>
        <v>83250</v>
      </c>
    </row>
    <row r="9" spans="1:17" s="9" customFormat="1" ht="21" x14ac:dyDescent="0.25">
      <c r="A9" s="10"/>
      <c r="B9" s="10"/>
      <c r="C9" s="11"/>
      <c r="D9" s="12"/>
      <c r="E9" s="32"/>
      <c r="F9" s="14"/>
      <c r="G9" s="14"/>
      <c r="H9" s="14"/>
      <c r="I9" s="14"/>
      <c r="J9" s="15"/>
      <c r="K9" s="15"/>
      <c r="L9" s="16"/>
      <c r="M9" s="17"/>
      <c r="N9" s="17"/>
      <c r="O9" s="17"/>
      <c r="P9" s="17"/>
      <c r="Q9" s="18"/>
    </row>
    <row r="10" spans="1:17" s="9" customFormat="1" ht="42" x14ac:dyDescent="0.25">
      <c r="A10" s="19">
        <v>2</v>
      </c>
      <c r="B10" s="19" t="s">
        <v>1340</v>
      </c>
      <c r="C10" s="20"/>
      <c r="D10" s="21" t="s">
        <v>20</v>
      </c>
      <c r="E10" s="22" t="s">
        <v>21</v>
      </c>
      <c r="F10" s="23"/>
      <c r="G10" s="23"/>
      <c r="H10" s="23"/>
      <c r="I10" s="23"/>
      <c r="J10" s="24"/>
      <c r="K10" s="24"/>
      <c r="L10" s="23"/>
      <c r="M10" s="23"/>
      <c r="N10" s="23"/>
      <c r="O10" s="23"/>
      <c r="P10" s="23"/>
      <c r="Q10" s="23"/>
    </row>
    <row r="11" spans="1:17" s="9" customFormat="1" ht="21" x14ac:dyDescent="0.25">
      <c r="A11" s="25"/>
      <c r="B11" s="25"/>
      <c r="C11" s="1"/>
      <c r="D11" s="26"/>
      <c r="E11" s="27" t="s">
        <v>22</v>
      </c>
      <c r="F11" s="28">
        <v>0</v>
      </c>
      <c r="G11" s="28">
        <v>550</v>
      </c>
      <c r="H11" s="28">
        <v>400</v>
      </c>
      <c r="I11" s="28">
        <v>1000</v>
      </c>
      <c r="J11" s="29">
        <f t="shared" ref="J11" si="2">SUM(F11:I11)</f>
        <v>1950</v>
      </c>
      <c r="K11" s="29">
        <f t="shared" ref="K11" si="3">J11*5</f>
        <v>9750</v>
      </c>
      <c r="L11" s="30">
        <v>16</v>
      </c>
      <c r="M11" s="28">
        <f>F11*$L$11*5</f>
        <v>0</v>
      </c>
      <c r="N11" s="28">
        <f t="shared" ref="N11:P11" si="4">G11*$L$11*5</f>
        <v>44000</v>
      </c>
      <c r="O11" s="28">
        <f t="shared" si="4"/>
        <v>32000</v>
      </c>
      <c r="P11" s="28">
        <f t="shared" si="4"/>
        <v>80000</v>
      </c>
      <c r="Q11" s="31">
        <f>M11+N11+O11+P11</f>
        <v>156000</v>
      </c>
    </row>
    <row r="12" spans="1:17" s="9" customFormat="1" ht="21" x14ac:dyDescent="0.25">
      <c r="A12" s="10"/>
      <c r="B12" s="10"/>
      <c r="C12" s="11"/>
      <c r="D12" s="12"/>
      <c r="E12" s="32"/>
      <c r="F12" s="14"/>
      <c r="G12" s="14"/>
      <c r="H12" s="14"/>
      <c r="I12" s="14"/>
      <c r="J12" s="15"/>
      <c r="K12" s="15"/>
      <c r="L12" s="16"/>
      <c r="M12" s="17">
        <f t="shared" ref="M12:Q12" si="5">SUM(M11)</f>
        <v>0</v>
      </c>
      <c r="N12" s="17">
        <f t="shared" si="5"/>
        <v>44000</v>
      </c>
      <c r="O12" s="17">
        <f t="shared" si="5"/>
        <v>32000</v>
      </c>
      <c r="P12" s="17">
        <f t="shared" si="5"/>
        <v>80000</v>
      </c>
      <c r="Q12" s="18">
        <f t="shared" si="5"/>
        <v>156000</v>
      </c>
    </row>
    <row r="13" spans="1:17" s="9" customFormat="1" ht="21" x14ac:dyDescent="0.25">
      <c r="A13" s="10"/>
      <c r="B13" s="10"/>
      <c r="C13" s="11"/>
      <c r="D13" s="12"/>
      <c r="E13" s="32"/>
      <c r="F13" s="14"/>
      <c r="G13" s="14"/>
      <c r="H13" s="14"/>
      <c r="I13" s="14"/>
      <c r="J13" s="15"/>
      <c r="K13" s="15"/>
      <c r="L13" s="16"/>
      <c r="M13" s="17"/>
      <c r="N13" s="17"/>
      <c r="O13" s="17"/>
      <c r="P13" s="17"/>
      <c r="Q13" s="18"/>
    </row>
    <row r="14" spans="1:17" s="9" customFormat="1" ht="42" x14ac:dyDescent="0.25">
      <c r="A14" s="19">
        <v>3</v>
      </c>
      <c r="B14" s="19" t="s">
        <v>1340</v>
      </c>
      <c r="C14" s="20"/>
      <c r="D14" s="21" t="s">
        <v>23</v>
      </c>
      <c r="E14" s="22" t="s">
        <v>24</v>
      </c>
      <c r="F14" s="23"/>
      <c r="G14" s="23"/>
      <c r="H14" s="23"/>
      <c r="I14" s="23"/>
      <c r="J14" s="33"/>
      <c r="K14" s="33" t="s">
        <v>15</v>
      </c>
      <c r="L14" s="34" t="s">
        <v>15</v>
      </c>
      <c r="M14" s="23"/>
      <c r="N14" s="20"/>
      <c r="O14" s="20"/>
      <c r="P14" s="35"/>
      <c r="Q14" s="35"/>
    </row>
    <row r="15" spans="1:17" s="9" customFormat="1" ht="21" x14ac:dyDescent="0.25">
      <c r="A15" s="36"/>
      <c r="B15" s="36"/>
      <c r="C15" s="1"/>
      <c r="D15" s="26"/>
      <c r="E15" s="27" t="s">
        <v>25</v>
      </c>
      <c r="F15" s="28">
        <v>0</v>
      </c>
      <c r="G15" s="28">
        <v>1300</v>
      </c>
      <c r="H15" s="28">
        <v>400</v>
      </c>
      <c r="I15" s="28">
        <v>200</v>
      </c>
      <c r="J15" s="29">
        <f t="shared" ref="J15" si="6">SUM(F15:I15)</f>
        <v>1900</v>
      </c>
      <c r="K15" s="29">
        <f t="shared" ref="K15" si="7">J15*5</f>
        <v>9500</v>
      </c>
      <c r="L15" s="30">
        <v>6.2</v>
      </c>
      <c r="M15" s="28">
        <f>F15*$L$15*5</f>
        <v>0</v>
      </c>
      <c r="N15" s="28">
        <f t="shared" ref="N15:P15" si="8">G15*$L$15*5</f>
        <v>40300</v>
      </c>
      <c r="O15" s="28">
        <f t="shared" si="8"/>
        <v>12400</v>
      </c>
      <c r="P15" s="28">
        <f t="shared" si="8"/>
        <v>6200</v>
      </c>
      <c r="Q15" s="37">
        <f>M15+N15+O15+P15</f>
        <v>58900</v>
      </c>
    </row>
    <row r="16" spans="1:17" s="9" customFormat="1" ht="21" x14ac:dyDescent="0.25">
      <c r="A16" s="38"/>
      <c r="B16" s="38"/>
      <c r="C16" s="11"/>
      <c r="D16" s="12"/>
      <c r="E16" s="32"/>
      <c r="F16" s="14"/>
      <c r="G16" s="14"/>
      <c r="H16" s="14"/>
      <c r="I16" s="14"/>
      <c r="J16" s="15"/>
      <c r="K16" s="15"/>
      <c r="L16" s="16"/>
      <c r="M16" s="17">
        <f>SUM(M15)</f>
        <v>0</v>
      </c>
      <c r="N16" s="17">
        <f t="shared" ref="N16:Q16" si="9">SUM(N15)</f>
        <v>40300</v>
      </c>
      <c r="O16" s="17">
        <f t="shared" si="9"/>
        <v>12400</v>
      </c>
      <c r="P16" s="17">
        <f t="shared" si="9"/>
        <v>6200</v>
      </c>
      <c r="Q16" s="18">
        <f t="shared" si="9"/>
        <v>58900</v>
      </c>
    </row>
    <row r="17" spans="1:17" s="9" customFormat="1" ht="21" x14ac:dyDescent="0.25">
      <c r="A17" s="38"/>
      <c r="B17" s="38"/>
      <c r="C17" s="11"/>
      <c r="D17" s="12"/>
      <c r="E17" s="32"/>
      <c r="F17" s="14"/>
      <c r="G17" s="14"/>
      <c r="H17" s="14"/>
      <c r="I17" s="14"/>
      <c r="J17" s="15"/>
      <c r="K17" s="15"/>
      <c r="L17" s="16"/>
      <c r="M17" s="17"/>
      <c r="N17" s="17"/>
      <c r="O17" s="17"/>
      <c r="P17" s="17"/>
      <c r="Q17" s="18"/>
    </row>
    <row r="18" spans="1:17" s="9" customFormat="1" ht="21" x14ac:dyDescent="0.25">
      <c r="A18" s="19">
        <v>4</v>
      </c>
      <c r="B18" s="19" t="s">
        <v>1340</v>
      </c>
      <c r="C18" s="20"/>
      <c r="D18" s="21" t="s">
        <v>26</v>
      </c>
      <c r="E18" s="22" t="s">
        <v>27</v>
      </c>
      <c r="F18" s="23"/>
      <c r="G18" s="23"/>
      <c r="H18" s="23"/>
      <c r="I18" s="23"/>
      <c r="J18" s="33"/>
      <c r="K18" s="33" t="s">
        <v>15</v>
      </c>
      <c r="L18" s="34" t="s">
        <v>15</v>
      </c>
      <c r="M18" s="23"/>
      <c r="N18" s="20"/>
      <c r="O18" s="20"/>
      <c r="P18" s="35"/>
      <c r="Q18" s="35"/>
    </row>
    <row r="19" spans="1:17" s="9" customFormat="1" ht="21" x14ac:dyDescent="0.25">
      <c r="A19" s="36"/>
      <c r="B19" s="36"/>
      <c r="C19" s="1"/>
      <c r="D19" s="26"/>
      <c r="E19" s="27" t="s">
        <v>28</v>
      </c>
      <c r="F19" s="28">
        <v>0</v>
      </c>
      <c r="G19" s="28">
        <v>600</v>
      </c>
      <c r="H19" s="28">
        <v>0</v>
      </c>
      <c r="I19" s="28">
        <v>600</v>
      </c>
      <c r="J19" s="29">
        <f t="shared" ref="J19" si="10">SUM(F19:I19)</f>
        <v>1200</v>
      </c>
      <c r="K19" s="29">
        <f t="shared" ref="K19" si="11">J19*5</f>
        <v>6000</v>
      </c>
      <c r="L19" s="30">
        <v>6</v>
      </c>
      <c r="M19" s="28">
        <f>F19*$L$19*5</f>
        <v>0</v>
      </c>
      <c r="N19" s="28">
        <f t="shared" ref="N19:P19" si="12">G19*$L$19*5</f>
        <v>18000</v>
      </c>
      <c r="O19" s="28">
        <f t="shared" si="12"/>
        <v>0</v>
      </c>
      <c r="P19" s="28">
        <f t="shared" si="12"/>
        <v>18000</v>
      </c>
      <c r="Q19" s="37">
        <f>M19+N19+O19+P19</f>
        <v>36000</v>
      </c>
    </row>
    <row r="20" spans="1:17" s="9" customFormat="1" ht="21" x14ac:dyDescent="0.25">
      <c r="A20" s="38"/>
      <c r="B20" s="38"/>
      <c r="C20" s="11"/>
      <c r="D20" s="12"/>
      <c r="E20" s="32"/>
      <c r="F20" s="14"/>
      <c r="G20" s="14"/>
      <c r="H20" s="14"/>
      <c r="I20" s="14"/>
      <c r="J20" s="15"/>
      <c r="K20" s="15"/>
      <c r="L20" s="16"/>
      <c r="M20" s="17">
        <f>SUM(M19)</f>
        <v>0</v>
      </c>
      <c r="N20" s="17">
        <f>SUM(N19)</f>
        <v>18000</v>
      </c>
      <c r="O20" s="17">
        <f>SUM(O19)</f>
        <v>0</v>
      </c>
      <c r="P20" s="17">
        <f>SUM(P19)</f>
        <v>18000</v>
      </c>
      <c r="Q20" s="18">
        <f t="shared" ref="Q20" si="13">SUM(Q19)</f>
        <v>36000</v>
      </c>
    </row>
    <row r="21" spans="1:17" s="9" customFormat="1" ht="21" x14ac:dyDescent="0.25">
      <c r="A21" s="38"/>
      <c r="B21" s="38"/>
      <c r="C21" s="11"/>
      <c r="D21" s="12"/>
      <c r="E21" s="32"/>
      <c r="F21" s="14"/>
      <c r="G21" s="14"/>
      <c r="H21" s="14"/>
      <c r="I21" s="14"/>
      <c r="J21" s="15"/>
      <c r="K21" s="15"/>
      <c r="L21" s="16"/>
      <c r="M21" s="17"/>
      <c r="N21" s="17"/>
      <c r="O21" s="17"/>
      <c r="P21" s="17"/>
      <c r="Q21" s="18"/>
    </row>
    <row r="22" spans="1:17" s="9" customFormat="1" ht="42" x14ac:dyDescent="0.25">
      <c r="A22" s="19">
        <v>5</v>
      </c>
      <c r="B22" s="19" t="s">
        <v>1340</v>
      </c>
      <c r="C22" s="20"/>
      <c r="D22" s="21" t="s">
        <v>29</v>
      </c>
      <c r="E22" s="22" t="s">
        <v>30</v>
      </c>
      <c r="F22" s="23"/>
      <c r="G22" s="23"/>
      <c r="H22" s="23"/>
      <c r="I22" s="23"/>
      <c r="J22" s="33"/>
      <c r="K22" s="33" t="s">
        <v>15</v>
      </c>
      <c r="L22" s="34" t="s">
        <v>15</v>
      </c>
      <c r="M22" s="23"/>
      <c r="N22" s="20"/>
      <c r="O22" s="20"/>
      <c r="P22" s="35"/>
      <c r="Q22" s="35"/>
    </row>
    <row r="23" spans="1:17" s="9" customFormat="1" ht="21" x14ac:dyDescent="0.25">
      <c r="A23" s="36"/>
      <c r="B23" s="36"/>
      <c r="C23" s="1"/>
      <c r="D23" s="26"/>
      <c r="E23" s="27" t="s">
        <v>25</v>
      </c>
      <c r="F23" s="28">
        <v>0</v>
      </c>
      <c r="G23" s="28">
        <v>800</v>
      </c>
      <c r="H23" s="28">
        <v>350</v>
      </c>
      <c r="I23" s="28">
        <v>400</v>
      </c>
      <c r="J23" s="29">
        <f t="shared" ref="J23" si="14">SUM(F23:I23)</f>
        <v>1550</v>
      </c>
      <c r="K23" s="29">
        <f t="shared" ref="K23" si="15">J23*5</f>
        <v>7750</v>
      </c>
      <c r="L23" s="30">
        <v>16</v>
      </c>
      <c r="M23" s="28">
        <f>F23*$L$23*5</f>
        <v>0</v>
      </c>
      <c r="N23" s="28">
        <f t="shared" ref="N23:P23" si="16">G23*$L$23*5</f>
        <v>64000</v>
      </c>
      <c r="O23" s="28">
        <f t="shared" si="16"/>
        <v>28000</v>
      </c>
      <c r="P23" s="28">
        <f t="shared" si="16"/>
        <v>32000</v>
      </c>
      <c r="Q23" s="37">
        <f>M23+N23+O23+P23</f>
        <v>124000</v>
      </c>
    </row>
    <row r="24" spans="1:17" s="9" customFormat="1" ht="21" x14ac:dyDescent="0.25">
      <c r="A24" s="38"/>
      <c r="B24" s="38"/>
      <c r="C24" s="11"/>
      <c r="D24" s="12"/>
      <c r="E24" s="32"/>
      <c r="F24" s="14"/>
      <c r="G24" s="14"/>
      <c r="H24" s="14"/>
      <c r="I24" s="14"/>
      <c r="J24" s="15"/>
      <c r="K24" s="15"/>
      <c r="L24" s="16"/>
      <c r="M24" s="17">
        <f>SUM(M23)</f>
        <v>0</v>
      </c>
      <c r="N24" s="17">
        <f>SUM(N23)</f>
        <v>64000</v>
      </c>
      <c r="O24" s="17">
        <f>SUM(O23)</f>
        <v>28000</v>
      </c>
      <c r="P24" s="17">
        <f>SUM(P23)</f>
        <v>32000</v>
      </c>
      <c r="Q24" s="18">
        <f t="shared" ref="Q24" si="17">SUM(Q23)</f>
        <v>124000</v>
      </c>
    </row>
    <row r="25" spans="1:17" s="9" customFormat="1" ht="21" x14ac:dyDescent="0.25">
      <c r="A25" s="38"/>
      <c r="B25" s="38"/>
      <c r="C25" s="11"/>
      <c r="D25" s="12"/>
      <c r="E25" s="32"/>
      <c r="F25" s="14"/>
      <c r="G25" s="14"/>
      <c r="H25" s="14"/>
      <c r="I25" s="14"/>
      <c r="J25" s="15"/>
      <c r="K25" s="15"/>
      <c r="L25" s="16"/>
      <c r="M25" s="17"/>
      <c r="N25" s="17"/>
      <c r="O25" s="17"/>
      <c r="P25" s="17"/>
      <c r="Q25" s="18"/>
    </row>
    <row r="26" spans="1:17" s="9" customFormat="1" ht="42" x14ac:dyDescent="0.25">
      <c r="A26" s="19">
        <v>6</v>
      </c>
      <c r="B26" s="19" t="s">
        <v>1340</v>
      </c>
      <c r="C26" s="20"/>
      <c r="D26" s="21" t="s">
        <v>31</v>
      </c>
      <c r="E26" s="22" t="s">
        <v>32</v>
      </c>
      <c r="F26" s="23"/>
      <c r="G26" s="23"/>
      <c r="H26" s="23"/>
      <c r="I26" s="23"/>
      <c r="J26" s="33"/>
      <c r="K26" s="33"/>
      <c r="L26" s="34"/>
      <c r="M26" s="23"/>
      <c r="N26" s="20"/>
      <c r="O26" s="20"/>
      <c r="P26" s="35"/>
      <c r="Q26" s="35"/>
    </row>
    <row r="27" spans="1:17" s="9" customFormat="1" ht="21" x14ac:dyDescent="0.25">
      <c r="A27" s="25"/>
      <c r="B27" s="25"/>
      <c r="C27" s="1"/>
      <c r="D27" s="26"/>
      <c r="E27" s="27" t="s">
        <v>25</v>
      </c>
      <c r="F27" s="28">
        <v>0</v>
      </c>
      <c r="G27" s="28">
        <v>200</v>
      </c>
      <c r="H27" s="28">
        <v>0</v>
      </c>
      <c r="I27" s="28">
        <v>0</v>
      </c>
      <c r="J27" s="29">
        <f t="shared" ref="J27" si="18">SUM(F27:I27)</f>
        <v>200</v>
      </c>
      <c r="K27" s="29">
        <f t="shared" ref="K27" si="19">J27*5</f>
        <v>1000</v>
      </c>
      <c r="L27" s="30">
        <v>12</v>
      </c>
      <c r="M27" s="28">
        <f>F27*$L$27*5</f>
        <v>0</v>
      </c>
      <c r="N27" s="28">
        <f t="shared" ref="N27:P27" si="20">G27*$L$27*5</f>
        <v>12000</v>
      </c>
      <c r="O27" s="28">
        <f t="shared" si="20"/>
        <v>0</v>
      </c>
      <c r="P27" s="28">
        <f t="shared" si="20"/>
        <v>0</v>
      </c>
      <c r="Q27" s="37">
        <f>M27+N27+O27+P27</f>
        <v>12000</v>
      </c>
    </row>
    <row r="28" spans="1:17" s="9" customFormat="1" ht="21" x14ac:dyDescent="0.25">
      <c r="A28" s="10"/>
      <c r="B28" s="10"/>
      <c r="C28" s="11"/>
      <c r="D28" s="12"/>
      <c r="E28" s="32"/>
      <c r="F28" s="14"/>
      <c r="G28" s="14"/>
      <c r="H28" s="14"/>
      <c r="I28" s="14"/>
      <c r="J28" s="15"/>
      <c r="K28" s="15"/>
      <c r="L28" s="16"/>
      <c r="M28" s="17">
        <f>SUM(M27)</f>
        <v>0</v>
      </c>
      <c r="N28" s="17">
        <f>SUM(N27)</f>
        <v>12000</v>
      </c>
      <c r="O28" s="17">
        <f>SUM(O27)</f>
        <v>0</v>
      </c>
      <c r="P28" s="17">
        <f>SUM(P27)</f>
        <v>0</v>
      </c>
      <c r="Q28" s="18">
        <f t="shared" ref="Q28" si="21">SUM(Q27)</f>
        <v>12000</v>
      </c>
    </row>
    <row r="29" spans="1:17" s="9" customFormat="1" ht="21" x14ac:dyDescent="0.25">
      <c r="A29" s="10"/>
      <c r="B29" s="10"/>
      <c r="C29" s="11"/>
      <c r="D29" s="12"/>
      <c r="E29" s="32"/>
      <c r="F29" s="14"/>
      <c r="G29" s="14"/>
      <c r="H29" s="14"/>
      <c r="I29" s="14"/>
      <c r="J29" s="15"/>
      <c r="K29" s="15"/>
      <c r="L29" s="16"/>
      <c r="M29" s="17"/>
      <c r="N29" s="17"/>
      <c r="O29" s="17"/>
      <c r="P29" s="17"/>
      <c r="Q29" s="18"/>
    </row>
    <row r="30" spans="1:17" s="9" customFormat="1" ht="21" x14ac:dyDescent="0.25">
      <c r="A30" s="19">
        <v>7</v>
      </c>
      <c r="B30" s="19" t="s">
        <v>1340</v>
      </c>
      <c r="C30" s="20"/>
      <c r="D30" s="21" t="s">
        <v>31</v>
      </c>
      <c r="E30" s="22" t="s">
        <v>33</v>
      </c>
      <c r="F30" s="23"/>
      <c r="G30" s="23"/>
      <c r="H30" s="23"/>
      <c r="I30" s="23"/>
      <c r="J30" s="33"/>
      <c r="K30" s="33"/>
      <c r="L30" s="34"/>
      <c r="M30" s="23"/>
      <c r="N30" s="20"/>
      <c r="O30" s="20"/>
      <c r="P30" s="35"/>
      <c r="Q30" s="35"/>
    </row>
    <row r="31" spans="1:17" s="9" customFormat="1" ht="21" x14ac:dyDescent="0.25">
      <c r="A31" s="36"/>
      <c r="B31" s="36"/>
      <c r="C31" s="1"/>
      <c r="D31" s="26"/>
      <c r="E31" s="39" t="s">
        <v>34</v>
      </c>
      <c r="F31" s="28">
        <v>0</v>
      </c>
      <c r="G31" s="28">
        <v>150</v>
      </c>
      <c r="H31" s="28">
        <v>0</v>
      </c>
      <c r="I31" s="28">
        <v>15</v>
      </c>
      <c r="J31" s="29">
        <f t="shared" ref="J31:J35" si="22">SUM(F31:I31)</f>
        <v>165</v>
      </c>
      <c r="K31" s="29">
        <f t="shared" ref="K31:K35" si="23">J31*5</f>
        <v>825</v>
      </c>
      <c r="L31" s="30">
        <v>60</v>
      </c>
      <c r="M31" s="28">
        <f>F31*$L$31*5</f>
        <v>0</v>
      </c>
      <c r="N31" s="28">
        <f t="shared" ref="N31:P31" si="24">G31*$L$31*5</f>
        <v>45000</v>
      </c>
      <c r="O31" s="28">
        <f t="shared" si="24"/>
        <v>0</v>
      </c>
      <c r="P31" s="28">
        <f t="shared" si="24"/>
        <v>4500</v>
      </c>
      <c r="Q31" s="37">
        <f>M31+N31+O31+P31</f>
        <v>49500</v>
      </c>
    </row>
    <row r="32" spans="1:17" s="9" customFormat="1" ht="21" x14ac:dyDescent="0.25">
      <c r="A32" s="38"/>
      <c r="B32" s="38"/>
      <c r="C32" s="11"/>
      <c r="D32" s="12"/>
      <c r="E32" s="32"/>
      <c r="F32" s="14"/>
      <c r="G32" s="14"/>
      <c r="H32" s="14"/>
      <c r="I32" s="14"/>
      <c r="J32" s="15"/>
      <c r="K32" s="15"/>
      <c r="L32" s="16"/>
      <c r="M32" s="17">
        <f>SUM(M31)</f>
        <v>0</v>
      </c>
      <c r="N32" s="17">
        <f>SUM(N31)</f>
        <v>45000</v>
      </c>
      <c r="O32" s="17">
        <f>SUM(O31)</f>
        <v>0</v>
      </c>
      <c r="P32" s="17">
        <f>SUM(P31)</f>
        <v>4500</v>
      </c>
      <c r="Q32" s="18">
        <f t="shared" ref="Q32" si="25">SUM(Q31)</f>
        <v>49500</v>
      </c>
    </row>
    <row r="33" spans="1:17" s="9" customFormat="1" ht="21" x14ac:dyDescent="0.25">
      <c r="A33" s="38"/>
      <c r="B33" s="38"/>
      <c r="C33" s="11"/>
      <c r="D33" s="12"/>
      <c r="E33" s="32"/>
      <c r="F33" s="14"/>
      <c r="G33" s="14"/>
      <c r="H33" s="14"/>
      <c r="I33" s="14"/>
      <c r="J33" s="15"/>
      <c r="K33" s="15"/>
      <c r="L33" s="16"/>
      <c r="M33" s="17"/>
      <c r="N33" s="17"/>
      <c r="O33" s="17"/>
      <c r="P33" s="17"/>
      <c r="Q33" s="18"/>
    </row>
    <row r="34" spans="1:17" s="9" customFormat="1" ht="21" x14ac:dyDescent="0.25">
      <c r="A34" s="19">
        <v>8</v>
      </c>
      <c r="B34" s="19" t="s">
        <v>1340</v>
      </c>
      <c r="C34" s="20"/>
      <c r="D34" s="21" t="s">
        <v>35</v>
      </c>
      <c r="E34" s="22" t="s">
        <v>36</v>
      </c>
      <c r="F34" s="23"/>
      <c r="G34" s="23"/>
      <c r="H34" s="23"/>
      <c r="I34" s="23"/>
      <c r="J34" s="33" t="s">
        <v>15</v>
      </c>
      <c r="K34" s="33" t="s">
        <v>15</v>
      </c>
      <c r="L34" s="34" t="s">
        <v>15</v>
      </c>
      <c r="M34" s="23" t="s">
        <v>15</v>
      </c>
      <c r="N34" s="20"/>
      <c r="O34" s="20"/>
      <c r="P34" s="35"/>
      <c r="Q34" s="35"/>
    </row>
    <row r="35" spans="1:17" s="9" customFormat="1" ht="21" x14ac:dyDescent="0.25">
      <c r="A35" s="36"/>
      <c r="B35" s="36"/>
      <c r="C35" s="1"/>
      <c r="D35" s="26" t="s">
        <v>15</v>
      </c>
      <c r="E35" s="39" t="s">
        <v>37</v>
      </c>
      <c r="F35" s="28"/>
      <c r="G35" s="28">
        <v>1000</v>
      </c>
      <c r="H35" s="28">
        <v>50</v>
      </c>
      <c r="I35" s="28">
        <v>3300</v>
      </c>
      <c r="J35" s="29">
        <f t="shared" si="22"/>
        <v>4350</v>
      </c>
      <c r="K35" s="29">
        <f t="shared" si="23"/>
        <v>21750</v>
      </c>
      <c r="L35" s="30">
        <v>0.97</v>
      </c>
      <c r="M35" s="28">
        <f>F35*$L$35*5</f>
        <v>0</v>
      </c>
      <c r="N35" s="28">
        <f t="shared" ref="N35:P35" si="26">G35*$L$35*5</f>
        <v>4850</v>
      </c>
      <c r="O35" s="28">
        <f t="shared" si="26"/>
        <v>242.5</v>
      </c>
      <c r="P35" s="28">
        <f t="shared" si="26"/>
        <v>16005</v>
      </c>
      <c r="Q35" s="37">
        <f>M35+N35+O35+P35</f>
        <v>21097.5</v>
      </c>
    </row>
    <row r="36" spans="1:17" s="9" customFormat="1" ht="21" x14ac:dyDescent="0.25">
      <c r="A36" s="38"/>
      <c r="B36" s="38"/>
      <c r="C36" s="11"/>
      <c r="D36" s="12"/>
      <c r="E36" s="32"/>
      <c r="F36" s="14"/>
      <c r="G36" s="14"/>
      <c r="H36" s="14"/>
      <c r="I36" s="14"/>
      <c r="J36" s="15"/>
      <c r="K36" s="15"/>
      <c r="L36" s="16"/>
      <c r="M36" s="17">
        <f>SUM(M35)</f>
        <v>0</v>
      </c>
      <c r="N36" s="17">
        <f>SUM(N35)</f>
        <v>4850</v>
      </c>
      <c r="O36" s="17">
        <f>SUM(O35)</f>
        <v>242.5</v>
      </c>
      <c r="P36" s="17">
        <f>SUM(P35)</f>
        <v>16005</v>
      </c>
      <c r="Q36" s="18">
        <f t="shared" ref="Q36" si="27">SUM(Q35)</f>
        <v>21097.5</v>
      </c>
    </row>
    <row r="37" spans="1:17" s="9" customFormat="1" ht="21" x14ac:dyDescent="0.25">
      <c r="A37" s="38"/>
      <c r="B37" s="38"/>
      <c r="C37" s="11"/>
      <c r="D37" s="12"/>
      <c r="E37" s="32"/>
      <c r="F37" s="14"/>
      <c r="G37" s="14"/>
      <c r="H37" s="14"/>
      <c r="I37" s="14"/>
      <c r="J37" s="15"/>
      <c r="K37" s="15"/>
      <c r="L37" s="16"/>
      <c r="M37" s="17"/>
      <c r="N37" s="17"/>
      <c r="O37" s="17"/>
      <c r="P37" s="17"/>
      <c r="Q37" s="18"/>
    </row>
    <row r="38" spans="1:17" s="9" customFormat="1" ht="21" x14ac:dyDescent="0.25">
      <c r="A38" s="19">
        <v>9</v>
      </c>
      <c r="B38" s="19" t="s">
        <v>1340</v>
      </c>
      <c r="C38" s="20"/>
      <c r="D38" s="21" t="s">
        <v>38</v>
      </c>
      <c r="E38" s="22" t="s">
        <v>39</v>
      </c>
      <c r="F38" s="23"/>
      <c r="G38" s="23"/>
      <c r="H38" s="23"/>
      <c r="I38" s="23"/>
      <c r="J38" s="33"/>
      <c r="K38" s="33"/>
      <c r="L38" s="34"/>
      <c r="M38" s="23"/>
      <c r="N38" s="20"/>
      <c r="O38" s="20"/>
      <c r="P38" s="35"/>
      <c r="Q38" s="35"/>
    </row>
    <row r="39" spans="1:17" s="9" customFormat="1" ht="21" x14ac:dyDescent="0.25">
      <c r="A39" s="36"/>
      <c r="B39" s="36"/>
      <c r="C39" s="1"/>
      <c r="D39" s="26"/>
      <c r="E39" s="27" t="s">
        <v>25</v>
      </c>
      <c r="F39" s="28">
        <v>1000</v>
      </c>
      <c r="G39" s="28">
        <v>1000</v>
      </c>
      <c r="H39" s="28">
        <v>30</v>
      </c>
      <c r="I39" s="28">
        <v>0</v>
      </c>
      <c r="J39" s="29">
        <f t="shared" ref="J39" si="28">SUM(F39:I39)</f>
        <v>2030</v>
      </c>
      <c r="K39" s="29">
        <f t="shared" ref="K39" si="29">J39*5</f>
        <v>10150</v>
      </c>
      <c r="L39" s="30">
        <v>0.12</v>
      </c>
      <c r="M39" s="28">
        <f>F39*$L$39*5</f>
        <v>600</v>
      </c>
      <c r="N39" s="28">
        <f t="shared" ref="N39:P39" si="30">G39*$L$39*5</f>
        <v>600</v>
      </c>
      <c r="O39" s="28">
        <f t="shared" si="30"/>
        <v>18</v>
      </c>
      <c r="P39" s="28">
        <f t="shared" si="30"/>
        <v>0</v>
      </c>
      <c r="Q39" s="37">
        <f>M39+N39+O39+P39</f>
        <v>1218</v>
      </c>
    </row>
    <row r="40" spans="1:17" s="9" customFormat="1" ht="21" x14ac:dyDescent="0.25">
      <c r="A40" s="38"/>
      <c r="B40" s="38"/>
      <c r="C40" s="11"/>
      <c r="D40" s="12"/>
      <c r="E40" s="32"/>
      <c r="F40" s="14"/>
      <c r="G40" s="14"/>
      <c r="H40" s="14"/>
      <c r="I40" s="14"/>
      <c r="J40" s="15"/>
      <c r="K40" s="15"/>
      <c r="L40" s="16"/>
      <c r="M40" s="17">
        <f>SUM(M39)</f>
        <v>600</v>
      </c>
      <c r="N40" s="17">
        <f>SUM(N39)</f>
        <v>600</v>
      </c>
      <c r="O40" s="17">
        <f>SUM(O39)</f>
        <v>18</v>
      </c>
      <c r="P40" s="17">
        <f>SUM(P39)</f>
        <v>0</v>
      </c>
      <c r="Q40" s="18">
        <f t="shared" ref="Q40" si="31">SUM(Q39)</f>
        <v>1218</v>
      </c>
    </row>
    <row r="41" spans="1:17" s="9" customFormat="1" ht="21" x14ac:dyDescent="0.25">
      <c r="A41" s="38"/>
      <c r="B41" s="38"/>
      <c r="C41" s="11"/>
      <c r="D41" s="12"/>
      <c r="E41" s="32"/>
      <c r="F41" s="14"/>
      <c r="G41" s="14"/>
      <c r="H41" s="14"/>
      <c r="I41" s="14"/>
      <c r="J41" s="15"/>
      <c r="K41" s="15"/>
      <c r="L41" s="16"/>
      <c r="M41" s="17"/>
      <c r="N41" s="17"/>
      <c r="O41" s="17"/>
      <c r="P41" s="17"/>
      <c r="Q41" s="18"/>
    </row>
    <row r="42" spans="1:17" s="9" customFormat="1" ht="42" x14ac:dyDescent="0.25">
      <c r="A42" s="19">
        <v>10</v>
      </c>
      <c r="B42" s="19" t="s">
        <v>1340</v>
      </c>
      <c r="C42" s="20"/>
      <c r="D42" s="21" t="s">
        <v>40</v>
      </c>
      <c r="E42" s="22" t="s">
        <v>41</v>
      </c>
      <c r="F42" s="23"/>
      <c r="G42" s="23"/>
      <c r="H42" s="23"/>
      <c r="I42" s="23"/>
      <c r="J42" s="33"/>
      <c r="K42" s="33" t="s">
        <v>15</v>
      </c>
      <c r="L42" s="34" t="s">
        <v>15</v>
      </c>
      <c r="M42" s="23"/>
      <c r="N42" s="20"/>
      <c r="O42" s="20"/>
      <c r="P42" s="35"/>
      <c r="Q42" s="35"/>
    </row>
    <row r="43" spans="1:17" s="9" customFormat="1" ht="21" x14ac:dyDescent="0.25">
      <c r="A43" s="1"/>
      <c r="B43" s="1"/>
      <c r="C43" s="1"/>
      <c r="D43" s="40"/>
      <c r="E43" s="27" t="s">
        <v>25</v>
      </c>
      <c r="F43" s="28">
        <v>0</v>
      </c>
      <c r="G43" s="28">
        <v>100</v>
      </c>
      <c r="H43" s="28">
        <v>50</v>
      </c>
      <c r="I43" s="28">
        <v>10</v>
      </c>
      <c r="J43" s="29">
        <f t="shared" ref="J43" si="32">SUM(F43:I43)</f>
        <v>160</v>
      </c>
      <c r="K43" s="29">
        <f t="shared" ref="K43" si="33">J43*5</f>
        <v>800</v>
      </c>
      <c r="L43" s="30">
        <v>10</v>
      </c>
      <c r="M43" s="28">
        <f>F43*$L$43*5</f>
        <v>0</v>
      </c>
      <c r="N43" s="28">
        <f t="shared" ref="N43:P43" si="34">G43*$L$43*5</f>
        <v>5000</v>
      </c>
      <c r="O43" s="28">
        <f t="shared" si="34"/>
        <v>2500</v>
      </c>
      <c r="P43" s="28">
        <f t="shared" si="34"/>
        <v>500</v>
      </c>
      <c r="Q43" s="37">
        <f>M43+N43+O43+P43</f>
        <v>8000</v>
      </c>
    </row>
    <row r="44" spans="1:17" s="9" customFormat="1" ht="21" x14ac:dyDescent="0.25">
      <c r="A44" s="38"/>
      <c r="B44" s="38"/>
      <c r="C44" s="11"/>
      <c r="D44" s="12"/>
      <c r="E44" s="32"/>
      <c r="F44" s="14"/>
      <c r="G44" s="14"/>
      <c r="H44" s="14"/>
      <c r="I44" s="14"/>
      <c r="J44" s="15"/>
      <c r="K44" s="15"/>
      <c r="L44" s="16"/>
      <c r="M44" s="17">
        <f>SUM(M43)</f>
        <v>0</v>
      </c>
      <c r="N44" s="17">
        <f>SUM(N43)</f>
        <v>5000</v>
      </c>
      <c r="O44" s="17">
        <f>SUM(O43)</f>
        <v>2500</v>
      </c>
      <c r="P44" s="17">
        <f>SUM(P43)</f>
        <v>500</v>
      </c>
      <c r="Q44" s="18">
        <f t="shared" ref="Q44" si="35">SUM(Q43)</f>
        <v>8000</v>
      </c>
    </row>
    <row r="45" spans="1:17" s="9" customFormat="1" ht="21" x14ac:dyDescent="0.25">
      <c r="A45" s="10"/>
      <c r="B45" s="10"/>
      <c r="C45" s="11"/>
      <c r="D45" s="12"/>
      <c r="E45" s="13"/>
      <c r="F45" s="14"/>
      <c r="G45" s="14"/>
      <c r="H45" s="14"/>
      <c r="I45" s="14"/>
      <c r="J45" s="15"/>
      <c r="K45" s="15"/>
      <c r="L45" s="16"/>
      <c r="M45" s="17"/>
      <c r="N45" s="17"/>
      <c r="O45" s="17"/>
      <c r="P45" s="17"/>
      <c r="Q45" s="18"/>
    </row>
    <row r="46" spans="1:17" ht="21" x14ac:dyDescent="0.3">
      <c r="A46" s="19">
        <v>11</v>
      </c>
      <c r="B46" s="19" t="s">
        <v>1340</v>
      </c>
      <c r="C46" s="41"/>
      <c r="D46" s="21"/>
      <c r="E46" s="22" t="s">
        <v>42</v>
      </c>
      <c r="F46" s="22"/>
      <c r="G46" s="22"/>
      <c r="H46" s="22"/>
      <c r="I46" s="42"/>
      <c r="J46" s="33"/>
      <c r="K46" s="33"/>
      <c r="L46" s="43"/>
      <c r="M46" s="43"/>
      <c r="N46" s="43"/>
      <c r="O46" s="43"/>
      <c r="P46" s="44"/>
      <c r="Q46" s="45"/>
    </row>
    <row r="47" spans="1:17" ht="30" x14ac:dyDescent="0.25">
      <c r="A47" s="25"/>
      <c r="B47" s="25"/>
      <c r="C47" s="25" t="s">
        <v>43</v>
      </c>
      <c r="D47" s="26" t="s">
        <v>44</v>
      </c>
      <c r="E47" s="46" t="s">
        <v>45</v>
      </c>
      <c r="F47" s="28">
        <v>50000</v>
      </c>
      <c r="G47" s="28">
        <v>380000</v>
      </c>
      <c r="H47" s="28">
        <v>200000</v>
      </c>
      <c r="I47" s="28">
        <v>40000</v>
      </c>
      <c r="J47" s="29">
        <f>SUM(F47:I47)</f>
        <v>670000</v>
      </c>
      <c r="K47" s="29">
        <f>J47*5</f>
        <v>3350000</v>
      </c>
      <c r="L47" s="30">
        <v>0.2</v>
      </c>
      <c r="M47" s="28">
        <f>F47*$L$47*5</f>
        <v>50000</v>
      </c>
      <c r="N47" s="28">
        <f t="shared" ref="N47:P47" si="36">G47*$L$47*5</f>
        <v>380000</v>
      </c>
      <c r="O47" s="28">
        <f t="shared" si="36"/>
        <v>200000</v>
      </c>
      <c r="P47" s="28">
        <f t="shared" si="36"/>
        <v>40000</v>
      </c>
      <c r="Q47" s="37">
        <f>M47+N47+O47+P47</f>
        <v>670000</v>
      </c>
    </row>
    <row r="48" spans="1:17" x14ac:dyDescent="0.25">
      <c r="A48" s="25"/>
      <c r="B48" s="25"/>
      <c r="C48" s="25" t="s">
        <v>46</v>
      </c>
      <c r="D48" s="26" t="s">
        <v>44</v>
      </c>
      <c r="E48" s="46" t="s">
        <v>47</v>
      </c>
      <c r="F48" s="28">
        <v>10000</v>
      </c>
      <c r="G48" s="28">
        <v>7000</v>
      </c>
      <c r="H48" s="28">
        <v>30000</v>
      </c>
      <c r="I48" s="28">
        <v>0</v>
      </c>
      <c r="J48" s="29">
        <f>SUM(F48:I48)</f>
        <v>47000</v>
      </c>
      <c r="K48" s="29">
        <f>J48*5</f>
        <v>235000</v>
      </c>
      <c r="L48" s="30">
        <v>0.88</v>
      </c>
      <c r="M48" s="28">
        <f>F48*$L$48*5</f>
        <v>44000</v>
      </c>
      <c r="N48" s="28">
        <f t="shared" ref="N48:P48" si="37">G48*$L$48*5</f>
        <v>30800</v>
      </c>
      <c r="O48" s="28">
        <f t="shared" si="37"/>
        <v>132000</v>
      </c>
      <c r="P48" s="28">
        <f t="shared" si="37"/>
        <v>0</v>
      </c>
      <c r="Q48" s="37">
        <f>M48+N48+O48+P48</f>
        <v>206800</v>
      </c>
    </row>
    <row r="49" spans="1:17" ht="30" x14ac:dyDescent="0.25">
      <c r="A49" s="25"/>
      <c r="B49" s="25"/>
      <c r="C49" s="25" t="s">
        <v>48</v>
      </c>
      <c r="D49" s="26" t="s">
        <v>49</v>
      </c>
      <c r="E49" s="46" t="s">
        <v>50</v>
      </c>
      <c r="F49" s="28">
        <v>10000</v>
      </c>
      <c r="G49" s="28">
        <v>14000</v>
      </c>
      <c r="H49" s="28">
        <v>2000</v>
      </c>
      <c r="I49" s="28">
        <v>400</v>
      </c>
      <c r="J49" s="29">
        <f>SUM(F49:I49)</f>
        <v>26400</v>
      </c>
      <c r="K49" s="29">
        <f>J49*5</f>
        <v>132000</v>
      </c>
      <c r="L49" s="30">
        <v>0.9</v>
      </c>
      <c r="M49" s="28">
        <f>F49*$L$49*5</f>
        <v>45000</v>
      </c>
      <c r="N49" s="28">
        <f t="shared" ref="N49:Q49" si="38">G49*$L$49*5</f>
        <v>63000</v>
      </c>
      <c r="O49" s="28">
        <f t="shared" si="38"/>
        <v>9000</v>
      </c>
      <c r="P49" s="28">
        <f t="shared" si="38"/>
        <v>1800</v>
      </c>
      <c r="Q49" s="37">
        <f t="shared" si="38"/>
        <v>118800</v>
      </c>
    </row>
    <row r="50" spans="1:17" x14ac:dyDescent="0.25">
      <c r="A50" s="25"/>
      <c r="B50" s="25"/>
      <c r="C50" s="25" t="s">
        <v>51</v>
      </c>
      <c r="D50" s="26" t="s">
        <v>52</v>
      </c>
      <c r="E50" s="46" t="s">
        <v>53</v>
      </c>
      <c r="F50" s="28"/>
      <c r="G50" s="28"/>
      <c r="H50" s="28"/>
      <c r="I50" s="28"/>
      <c r="J50" s="29"/>
      <c r="K50" s="29"/>
      <c r="L50" s="30"/>
      <c r="M50" s="47"/>
      <c r="N50" s="30"/>
      <c r="O50" s="30"/>
      <c r="P50" s="48"/>
      <c r="Q50" s="48"/>
    </row>
    <row r="51" spans="1:17" x14ac:dyDescent="0.25">
      <c r="A51" s="25"/>
      <c r="B51" s="25"/>
      <c r="C51" s="25"/>
      <c r="D51" s="26"/>
      <c r="E51" s="46" t="s">
        <v>54</v>
      </c>
      <c r="F51" s="28">
        <v>50000</v>
      </c>
      <c r="G51" s="28">
        <v>26000</v>
      </c>
      <c r="H51" s="28">
        <v>80000</v>
      </c>
      <c r="I51" s="28">
        <v>25000</v>
      </c>
      <c r="J51" s="29">
        <f t="shared" ref="J51:J52" si="39">SUM(F51:I51)</f>
        <v>181000</v>
      </c>
      <c r="K51" s="29">
        <f t="shared" ref="K51:K52" si="40">J51*5</f>
        <v>905000</v>
      </c>
      <c r="L51" s="30">
        <v>1.4</v>
      </c>
      <c r="M51" s="28">
        <f>F51*$L$51*5</f>
        <v>350000</v>
      </c>
      <c r="N51" s="28">
        <f t="shared" ref="N51:P51" si="41">G51*$L$51*5</f>
        <v>182000</v>
      </c>
      <c r="O51" s="28">
        <f t="shared" si="41"/>
        <v>560000</v>
      </c>
      <c r="P51" s="28">
        <f t="shared" si="41"/>
        <v>175000</v>
      </c>
      <c r="Q51" s="37">
        <f>M51+N51+O51+P51</f>
        <v>1267000</v>
      </c>
    </row>
    <row r="52" spans="1:17" x14ac:dyDescent="0.25">
      <c r="A52" s="25"/>
      <c r="B52" s="25"/>
      <c r="C52" s="25"/>
      <c r="D52" s="26"/>
      <c r="E52" s="46" t="s">
        <v>55</v>
      </c>
      <c r="F52" s="28">
        <v>10000</v>
      </c>
      <c r="G52" s="28">
        <v>4000</v>
      </c>
      <c r="H52" s="28">
        <v>500</v>
      </c>
      <c r="I52" s="28">
        <v>0</v>
      </c>
      <c r="J52" s="29">
        <f t="shared" si="39"/>
        <v>14500</v>
      </c>
      <c r="K52" s="29">
        <f t="shared" si="40"/>
        <v>72500</v>
      </c>
      <c r="L52" s="30">
        <v>1.4</v>
      </c>
      <c r="M52" s="28">
        <f>F52*$L$52*5</f>
        <v>70000</v>
      </c>
      <c r="N52" s="28">
        <f t="shared" ref="N52:P52" si="42">G52*$L$52*5</f>
        <v>28000</v>
      </c>
      <c r="O52" s="28">
        <f t="shared" si="42"/>
        <v>3500</v>
      </c>
      <c r="P52" s="28">
        <f t="shared" si="42"/>
        <v>0</v>
      </c>
      <c r="Q52" s="37">
        <f>M52+N52+O52+P52</f>
        <v>101500</v>
      </c>
    </row>
    <row r="53" spans="1:17" x14ac:dyDescent="0.25">
      <c r="A53" s="25"/>
      <c r="B53" s="25"/>
      <c r="C53" s="25" t="s">
        <v>56</v>
      </c>
      <c r="D53" s="26" t="s">
        <v>52</v>
      </c>
      <c r="E53" s="46" t="s">
        <v>57</v>
      </c>
      <c r="F53" s="28"/>
      <c r="G53" s="28"/>
      <c r="H53" s="28"/>
      <c r="I53" s="28"/>
      <c r="J53" s="29"/>
      <c r="K53" s="29"/>
      <c r="L53" s="30"/>
      <c r="M53" s="47"/>
      <c r="N53" s="30"/>
      <c r="O53" s="30"/>
      <c r="P53" s="48"/>
      <c r="Q53" s="48"/>
    </row>
    <row r="54" spans="1:17" x14ac:dyDescent="0.25">
      <c r="A54" s="25"/>
      <c r="B54" s="25"/>
      <c r="C54" s="25"/>
      <c r="D54" s="26"/>
      <c r="E54" s="26" t="s">
        <v>58</v>
      </c>
      <c r="F54" s="28">
        <v>500</v>
      </c>
      <c r="G54" s="28">
        <v>570</v>
      </c>
      <c r="H54" s="28">
        <v>100</v>
      </c>
      <c r="I54" s="28">
        <v>0</v>
      </c>
      <c r="J54" s="29">
        <f t="shared" ref="J54:J57" si="43">SUM(F54:I54)</f>
        <v>1170</v>
      </c>
      <c r="K54" s="29">
        <f t="shared" ref="K54:K57" si="44">J54*5</f>
        <v>5850</v>
      </c>
      <c r="L54" s="30">
        <v>5</v>
      </c>
      <c r="M54" s="28">
        <f>F54*$L$54*5</f>
        <v>12500</v>
      </c>
      <c r="N54" s="28">
        <f t="shared" ref="N54:P54" si="45">G54*$L$54*5</f>
        <v>14250</v>
      </c>
      <c r="O54" s="28">
        <f t="shared" si="45"/>
        <v>2500</v>
      </c>
      <c r="P54" s="28">
        <f t="shared" si="45"/>
        <v>0</v>
      </c>
      <c r="Q54" s="37">
        <f>M54+N54+O54+P54</f>
        <v>29250</v>
      </c>
    </row>
    <row r="55" spans="1:17" x14ac:dyDescent="0.25">
      <c r="A55" s="25"/>
      <c r="B55" s="25"/>
      <c r="C55" s="25"/>
      <c r="D55" s="26"/>
      <c r="E55" s="26" t="s">
        <v>59</v>
      </c>
      <c r="F55" s="49">
        <v>500</v>
      </c>
      <c r="G55" s="49">
        <v>150</v>
      </c>
      <c r="H55" s="49">
        <v>0</v>
      </c>
      <c r="I55" s="49">
        <v>0</v>
      </c>
      <c r="J55" s="29">
        <f t="shared" si="43"/>
        <v>650</v>
      </c>
      <c r="K55" s="29">
        <f t="shared" si="44"/>
        <v>3250</v>
      </c>
      <c r="L55" s="30">
        <v>5</v>
      </c>
      <c r="M55" s="28">
        <f>F55*$L$55*5</f>
        <v>12500</v>
      </c>
      <c r="N55" s="28">
        <f t="shared" ref="N55:P55" si="46">G55*$L$55*5</f>
        <v>3750</v>
      </c>
      <c r="O55" s="28">
        <f t="shared" si="46"/>
        <v>0</v>
      </c>
      <c r="P55" s="28">
        <f t="shared" si="46"/>
        <v>0</v>
      </c>
      <c r="Q55" s="37">
        <f>M55+N55+O55+P55</f>
        <v>16250</v>
      </c>
    </row>
    <row r="56" spans="1:17" x14ac:dyDescent="0.25">
      <c r="A56" s="25"/>
      <c r="B56" s="25"/>
      <c r="C56" s="25"/>
      <c r="D56" s="26"/>
      <c r="E56" s="26" t="s">
        <v>60</v>
      </c>
      <c r="F56" s="28">
        <v>500</v>
      </c>
      <c r="G56" s="28">
        <v>120</v>
      </c>
      <c r="H56" s="28">
        <v>50</v>
      </c>
      <c r="I56" s="28">
        <v>0</v>
      </c>
      <c r="J56" s="29">
        <f t="shared" si="43"/>
        <v>670</v>
      </c>
      <c r="K56" s="29">
        <f t="shared" si="44"/>
        <v>3350</v>
      </c>
      <c r="L56" s="30">
        <v>5</v>
      </c>
      <c r="M56" s="28">
        <f>F56*$L$56*5</f>
        <v>12500</v>
      </c>
      <c r="N56" s="28">
        <f t="shared" ref="N56:P56" si="47">G56*$L$56*5</f>
        <v>3000</v>
      </c>
      <c r="O56" s="28">
        <f t="shared" si="47"/>
        <v>1250</v>
      </c>
      <c r="P56" s="28">
        <f t="shared" si="47"/>
        <v>0</v>
      </c>
      <c r="Q56" s="37">
        <f>M56+N56+O56+P56</f>
        <v>16750</v>
      </c>
    </row>
    <row r="57" spans="1:17" x14ac:dyDescent="0.25">
      <c r="A57" s="25"/>
      <c r="B57" s="25"/>
      <c r="C57" s="25"/>
      <c r="D57" s="26"/>
      <c r="E57" s="26" t="s">
        <v>61</v>
      </c>
      <c r="F57" s="49">
        <v>500</v>
      </c>
      <c r="G57" s="49">
        <v>100</v>
      </c>
      <c r="H57" s="49">
        <v>0</v>
      </c>
      <c r="I57" s="49">
        <v>0</v>
      </c>
      <c r="J57" s="29">
        <f t="shared" si="43"/>
        <v>600</v>
      </c>
      <c r="K57" s="29">
        <f t="shared" si="44"/>
        <v>3000</v>
      </c>
      <c r="L57" s="30">
        <v>5</v>
      </c>
      <c r="M57" s="28">
        <f>F57*$L$57*5</f>
        <v>12500</v>
      </c>
      <c r="N57" s="28">
        <f t="shared" ref="N57:P57" si="48">G57*$L$57*5</f>
        <v>2500</v>
      </c>
      <c r="O57" s="28">
        <f t="shared" si="48"/>
        <v>0</v>
      </c>
      <c r="P57" s="28">
        <f t="shared" si="48"/>
        <v>0</v>
      </c>
      <c r="Q57" s="37">
        <f>M57+N57+O57+P57</f>
        <v>15000</v>
      </c>
    </row>
    <row r="58" spans="1:17" x14ac:dyDescent="0.25">
      <c r="A58" s="25"/>
      <c r="B58" s="25"/>
      <c r="C58" s="25"/>
      <c r="D58" s="26"/>
      <c r="E58" s="26"/>
      <c r="F58" s="49"/>
      <c r="G58" s="49"/>
      <c r="H58" s="49"/>
      <c r="I58" s="49"/>
      <c r="J58" s="50"/>
      <c r="K58" s="50"/>
      <c r="L58" s="30"/>
      <c r="M58" s="51" t="s">
        <v>15</v>
      </c>
      <c r="N58" s="52" t="s">
        <v>15</v>
      </c>
      <c r="O58" s="52" t="s">
        <v>15</v>
      </c>
      <c r="P58" s="52" t="s">
        <v>15</v>
      </c>
      <c r="Q58" s="53" t="s">
        <v>15</v>
      </c>
    </row>
    <row r="59" spans="1:17" x14ac:dyDescent="0.25">
      <c r="A59" s="25"/>
      <c r="B59" s="25"/>
      <c r="C59" s="25" t="s">
        <v>62</v>
      </c>
      <c r="D59" s="26" t="s">
        <v>63</v>
      </c>
      <c r="E59" s="46" t="s">
        <v>64</v>
      </c>
      <c r="F59" s="28"/>
      <c r="G59" s="28"/>
      <c r="H59" s="28"/>
      <c r="I59" s="28"/>
      <c r="J59" s="54"/>
      <c r="K59" s="54"/>
      <c r="L59" s="30"/>
      <c r="M59" s="47"/>
      <c r="N59" s="30"/>
      <c r="O59" s="30"/>
      <c r="P59" s="48"/>
      <c r="Q59" s="48"/>
    </row>
    <row r="60" spans="1:17" x14ac:dyDescent="0.25">
      <c r="A60" s="25"/>
      <c r="B60" s="25"/>
      <c r="C60" s="25"/>
      <c r="D60" s="26"/>
      <c r="E60" s="26" t="s">
        <v>65</v>
      </c>
      <c r="F60" s="28">
        <v>100</v>
      </c>
      <c r="G60" s="28">
        <v>1000</v>
      </c>
      <c r="H60" s="28">
        <v>50</v>
      </c>
      <c r="I60" s="28">
        <v>0</v>
      </c>
      <c r="J60" s="29">
        <f t="shared" ref="J60:J62" si="49">SUM(F60:I60)</f>
        <v>1150</v>
      </c>
      <c r="K60" s="29">
        <f t="shared" ref="K60:K62" si="50">J60*5</f>
        <v>5750</v>
      </c>
      <c r="L60" s="30">
        <v>4</v>
      </c>
      <c r="M60" s="28">
        <f>F60*$L$60*5</f>
        <v>2000</v>
      </c>
      <c r="N60" s="28">
        <f t="shared" ref="N60:P60" si="51">G60*$L$60*5</f>
        <v>20000</v>
      </c>
      <c r="O60" s="28">
        <f t="shared" si="51"/>
        <v>1000</v>
      </c>
      <c r="P60" s="28">
        <f t="shared" si="51"/>
        <v>0</v>
      </c>
      <c r="Q60" s="37">
        <f>M60+N60+O60+P60</f>
        <v>23000</v>
      </c>
    </row>
    <row r="61" spans="1:17" x14ac:dyDescent="0.25">
      <c r="A61" s="25"/>
      <c r="B61" s="25"/>
      <c r="C61" s="25"/>
      <c r="D61" s="26"/>
      <c r="E61" s="26" t="s">
        <v>66</v>
      </c>
      <c r="F61" s="28">
        <v>100</v>
      </c>
      <c r="G61" s="28">
        <v>800</v>
      </c>
      <c r="H61" s="28">
        <v>50</v>
      </c>
      <c r="I61" s="28">
        <v>100</v>
      </c>
      <c r="J61" s="29">
        <f t="shared" si="49"/>
        <v>1050</v>
      </c>
      <c r="K61" s="29">
        <f t="shared" si="50"/>
        <v>5250</v>
      </c>
      <c r="L61" s="30">
        <v>4</v>
      </c>
      <c r="M61" s="28">
        <f>F61*$L$61*5</f>
        <v>2000</v>
      </c>
      <c r="N61" s="28">
        <f t="shared" ref="N61:P61" si="52">G61*$L$61*5</f>
        <v>16000</v>
      </c>
      <c r="O61" s="28">
        <f t="shared" si="52"/>
        <v>1000</v>
      </c>
      <c r="P61" s="28">
        <f t="shared" si="52"/>
        <v>2000</v>
      </c>
      <c r="Q61" s="37">
        <f>M61+N61+O61+P61</f>
        <v>21000</v>
      </c>
    </row>
    <row r="62" spans="1:17" x14ac:dyDescent="0.25">
      <c r="A62" s="25"/>
      <c r="B62" s="25"/>
      <c r="C62" s="25"/>
      <c r="D62" s="26"/>
      <c r="E62" s="26" t="s">
        <v>67</v>
      </c>
      <c r="F62" s="28">
        <v>100</v>
      </c>
      <c r="G62" s="28">
        <v>600</v>
      </c>
      <c r="H62" s="28">
        <v>50</v>
      </c>
      <c r="I62" s="28">
        <v>0</v>
      </c>
      <c r="J62" s="29">
        <f t="shared" si="49"/>
        <v>750</v>
      </c>
      <c r="K62" s="29">
        <f t="shared" si="50"/>
        <v>3750</v>
      </c>
      <c r="L62" s="30">
        <v>5</v>
      </c>
      <c r="M62" s="28">
        <f>F62*$L$62*5</f>
        <v>2500</v>
      </c>
      <c r="N62" s="28">
        <f t="shared" ref="N62:P62" si="53">G62*$L$62*5</f>
        <v>15000</v>
      </c>
      <c r="O62" s="28">
        <f t="shared" si="53"/>
        <v>1250</v>
      </c>
      <c r="P62" s="28">
        <f t="shared" si="53"/>
        <v>0</v>
      </c>
      <c r="Q62" s="37">
        <f>M62+N62+O62+P62</f>
        <v>18750</v>
      </c>
    </row>
    <row r="63" spans="1:17" ht="30" x14ac:dyDescent="0.25">
      <c r="A63" s="55"/>
      <c r="B63" s="55"/>
      <c r="C63" s="55" t="s">
        <v>68</v>
      </c>
      <c r="D63" s="56" t="s">
        <v>69</v>
      </c>
      <c r="E63" s="57" t="s">
        <v>70</v>
      </c>
      <c r="F63" s="58"/>
      <c r="G63" s="58"/>
      <c r="H63" s="58"/>
      <c r="I63" s="58"/>
      <c r="J63" s="29"/>
      <c r="K63" s="29"/>
      <c r="L63" s="59"/>
      <c r="M63" s="59"/>
      <c r="N63" s="59"/>
      <c r="O63" s="59"/>
      <c r="P63" s="60"/>
      <c r="Q63" s="60"/>
    </row>
    <row r="64" spans="1:17" x14ac:dyDescent="0.25">
      <c r="A64" s="25"/>
      <c r="B64" s="25"/>
      <c r="C64" s="25"/>
      <c r="D64" s="26"/>
      <c r="E64" s="26" t="s">
        <v>71</v>
      </c>
      <c r="F64" s="28">
        <v>0</v>
      </c>
      <c r="G64" s="28">
        <v>4000</v>
      </c>
      <c r="H64" s="28">
        <v>100</v>
      </c>
      <c r="I64" s="28">
        <v>6000</v>
      </c>
      <c r="J64" s="29">
        <f t="shared" ref="J64:J67" si="54">SUM(F64:I64)</f>
        <v>10100</v>
      </c>
      <c r="K64" s="29">
        <f t="shared" ref="K64:K67" si="55">J64*5</f>
        <v>50500</v>
      </c>
      <c r="L64" s="30">
        <v>4</v>
      </c>
      <c r="M64" s="28">
        <f>F64*$L$64*5</f>
        <v>0</v>
      </c>
      <c r="N64" s="28">
        <f t="shared" ref="N64:P64" si="56">G64*$L$64*5</f>
        <v>80000</v>
      </c>
      <c r="O64" s="28">
        <f t="shared" si="56"/>
        <v>2000</v>
      </c>
      <c r="P64" s="28">
        <f t="shared" si="56"/>
        <v>120000</v>
      </c>
      <c r="Q64" s="37">
        <f>M64+N64+O64+P64</f>
        <v>202000</v>
      </c>
    </row>
    <row r="65" spans="1:17" x14ac:dyDescent="0.25">
      <c r="A65" s="25"/>
      <c r="B65" s="25"/>
      <c r="C65" s="25"/>
      <c r="D65" s="26"/>
      <c r="E65" s="26" t="s">
        <v>72</v>
      </c>
      <c r="F65" s="28">
        <v>0</v>
      </c>
      <c r="G65" s="28">
        <v>3000</v>
      </c>
      <c r="H65" s="28">
        <v>100</v>
      </c>
      <c r="I65" s="28">
        <v>8000</v>
      </c>
      <c r="J65" s="29">
        <f t="shared" si="54"/>
        <v>11100</v>
      </c>
      <c r="K65" s="29">
        <f t="shared" si="55"/>
        <v>55500</v>
      </c>
      <c r="L65" s="30">
        <v>5</v>
      </c>
      <c r="M65" s="28">
        <f>F65*$L$65*5</f>
        <v>0</v>
      </c>
      <c r="N65" s="28">
        <f t="shared" ref="N65:P65" si="57">G65*$L$65*5</f>
        <v>75000</v>
      </c>
      <c r="O65" s="28">
        <f t="shared" si="57"/>
        <v>2500</v>
      </c>
      <c r="P65" s="28">
        <f t="shared" si="57"/>
        <v>200000</v>
      </c>
      <c r="Q65" s="37">
        <f>M65+N65+O65+P65</f>
        <v>277500</v>
      </c>
    </row>
    <row r="66" spans="1:17" x14ac:dyDescent="0.25">
      <c r="A66" s="25"/>
      <c r="B66" s="25"/>
      <c r="C66" s="25"/>
      <c r="D66" s="26"/>
      <c r="E66" s="26" t="s">
        <v>71</v>
      </c>
      <c r="F66" s="28">
        <v>0</v>
      </c>
      <c r="G66" s="28">
        <v>2000</v>
      </c>
      <c r="H66" s="28">
        <v>100</v>
      </c>
      <c r="I66" s="28">
        <v>2000</v>
      </c>
      <c r="J66" s="29">
        <f t="shared" si="54"/>
        <v>4100</v>
      </c>
      <c r="K66" s="29">
        <f t="shared" si="55"/>
        <v>20500</v>
      </c>
      <c r="L66" s="30">
        <v>4.8</v>
      </c>
      <c r="M66" s="28">
        <f>F66*$L$66*5</f>
        <v>0</v>
      </c>
      <c r="N66" s="28">
        <f t="shared" ref="N66:P66" si="58">G66*$L$66*5</f>
        <v>48000</v>
      </c>
      <c r="O66" s="28">
        <f t="shared" si="58"/>
        <v>2400</v>
      </c>
      <c r="P66" s="28">
        <f t="shared" si="58"/>
        <v>48000</v>
      </c>
      <c r="Q66" s="37">
        <f>M66+N66+O66+P66</f>
        <v>98400</v>
      </c>
    </row>
    <row r="67" spans="1:17" x14ac:dyDescent="0.25">
      <c r="A67" s="25"/>
      <c r="B67" s="25"/>
      <c r="C67" s="25"/>
      <c r="D67" s="26"/>
      <c r="E67" s="26" t="s">
        <v>73</v>
      </c>
      <c r="F67" s="28">
        <v>0</v>
      </c>
      <c r="G67" s="28">
        <v>2000</v>
      </c>
      <c r="H67" s="28">
        <v>100</v>
      </c>
      <c r="I67" s="28">
        <v>1000</v>
      </c>
      <c r="J67" s="29">
        <f t="shared" si="54"/>
        <v>3100</v>
      </c>
      <c r="K67" s="29">
        <f t="shared" si="55"/>
        <v>15500</v>
      </c>
      <c r="L67" s="30">
        <v>6</v>
      </c>
      <c r="M67" s="28">
        <f>F67*$L$67*5</f>
        <v>0</v>
      </c>
      <c r="N67" s="28">
        <f t="shared" ref="N67:P67" si="59">G67*$L$67*5</f>
        <v>60000</v>
      </c>
      <c r="O67" s="28">
        <f t="shared" si="59"/>
        <v>3000</v>
      </c>
      <c r="P67" s="28">
        <f t="shared" si="59"/>
        <v>30000</v>
      </c>
      <c r="Q67" s="37">
        <f>M67+N67+O67+P67</f>
        <v>93000</v>
      </c>
    </row>
    <row r="68" spans="1:17" ht="45" x14ac:dyDescent="0.25">
      <c r="A68" s="25"/>
      <c r="B68" s="25"/>
      <c r="C68" s="25" t="s">
        <v>74</v>
      </c>
      <c r="D68" s="26" t="s">
        <v>69</v>
      </c>
      <c r="E68" s="46" t="s">
        <v>75</v>
      </c>
      <c r="F68" s="28">
        <v>0</v>
      </c>
      <c r="G68" s="28">
        <v>2300</v>
      </c>
      <c r="H68" s="28">
        <v>100</v>
      </c>
      <c r="I68" s="28">
        <v>4500</v>
      </c>
      <c r="J68" s="50">
        <f>SUM(F68:I68)</f>
        <v>6900</v>
      </c>
      <c r="K68" s="50">
        <f>J68*5</f>
        <v>34500</v>
      </c>
      <c r="L68" s="30">
        <v>5</v>
      </c>
      <c r="M68" s="28">
        <f>F68*$L$68*5</f>
        <v>0</v>
      </c>
      <c r="N68" s="28">
        <f t="shared" ref="N68:P68" si="60">G68*$L$68*5</f>
        <v>57500</v>
      </c>
      <c r="O68" s="28">
        <f t="shared" si="60"/>
        <v>2500</v>
      </c>
      <c r="P68" s="28">
        <f t="shared" si="60"/>
        <v>112500</v>
      </c>
      <c r="Q68" s="37">
        <f>M68+N68+O68+P68</f>
        <v>172500</v>
      </c>
    </row>
    <row r="69" spans="1:17" s="9" customFormat="1" ht="21" x14ac:dyDescent="0.25">
      <c r="A69" s="10"/>
      <c r="B69" s="10"/>
      <c r="C69" s="11"/>
      <c r="D69" s="12"/>
      <c r="E69" s="32"/>
      <c r="F69" s="14"/>
      <c r="G69" s="14"/>
      <c r="H69" s="14"/>
      <c r="I69" s="14"/>
      <c r="J69" s="15"/>
      <c r="K69" s="15"/>
      <c r="L69" s="16"/>
      <c r="M69" s="17">
        <f>SUM(M47:M68)</f>
        <v>615500</v>
      </c>
      <c r="N69" s="17">
        <f>SUM(N47:N68)</f>
        <v>1078800</v>
      </c>
      <c r="O69" s="17">
        <f>SUM(O47:O68)</f>
        <v>923900</v>
      </c>
      <c r="P69" s="17">
        <f>SUM(P47:P68)</f>
        <v>729300</v>
      </c>
      <c r="Q69" s="18">
        <f>SUM(Q47:Q68)</f>
        <v>3347500</v>
      </c>
    </row>
    <row r="70" spans="1:17" s="9" customFormat="1" ht="21" x14ac:dyDescent="0.25">
      <c r="A70" s="10"/>
      <c r="B70" s="10"/>
      <c r="C70" s="11"/>
      <c r="D70" s="12"/>
      <c r="E70" s="32"/>
      <c r="F70" s="14"/>
      <c r="G70" s="14"/>
      <c r="H70" s="14"/>
      <c r="I70" s="14"/>
      <c r="J70" s="15"/>
      <c r="K70" s="15"/>
      <c r="L70" s="16"/>
      <c r="M70" s="17"/>
      <c r="N70" s="17"/>
      <c r="O70" s="17"/>
      <c r="P70" s="17"/>
      <c r="Q70" s="18"/>
    </row>
    <row r="71" spans="1:17" ht="21" x14ac:dyDescent="0.3">
      <c r="A71" s="19">
        <v>12</v>
      </c>
      <c r="B71" s="19" t="s">
        <v>1340</v>
      </c>
      <c r="C71" s="41"/>
      <c r="D71" s="21"/>
      <c r="E71" s="22" t="s">
        <v>76</v>
      </c>
      <c r="F71" s="22"/>
      <c r="G71" s="22"/>
      <c r="H71" s="22"/>
      <c r="I71" s="42"/>
      <c r="J71" s="33"/>
      <c r="K71" s="33"/>
      <c r="L71" s="43"/>
      <c r="M71" s="43"/>
      <c r="N71" s="43"/>
      <c r="O71" s="43"/>
      <c r="P71" s="44"/>
      <c r="Q71" s="45"/>
    </row>
    <row r="72" spans="1:17" x14ac:dyDescent="0.25">
      <c r="A72" s="25"/>
      <c r="B72" s="25"/>
      <c r="C72" s="25" t="s">
        <v>77</v>
      </c>
      <c r="D72" s="26" t="s">
        <v>78</v>
      </c>
      <c r="E72" s="46" t="s">
        <v>79</v>
      </c>
      <c r="F72" s="28"/>
      <c r="G72" s="28"/>
      <c r="H72" s="28"/>
      <c r="I72" s="28"/>
      <c r="J72" s="54"/>
      <c r="K72" s="54"/>
      <c r="L72" s="30"/>
      <c r="M72" s="30"/>
      <c r="N72" s="30"/>
      <c r="O72" s="30"/>
      <c r="P72" s="48"/>
      <c r="Q72" s="48"/>
    </row>
    <row r="73" spans="1:17" x14ac:dyDescent="0.25">
      <c r="A73" s="25"/>
      <c r="B73" s="25"/>
      <c r="C73" s="25"/>
      <c r="D73" s="26"/>
      <c r="E73" s="26" t="s">
        <v>80</v>
      </c>
      <c r="F73" s="28">
        <v>500</v>
      </c>
      <c r="G73" s="28">
        <v>1500</v>
      </c>
      <c r="H73" s="28">
        <v>100</v>
      </c>
      <c r="I73" s="28">
        <v>50</v>
      </c>
      <c r="J73" s="50">
        <f t="shared" ref="J73:J74" si="61">SUM(F73:I73)</f>
        <v>2150</v>
      </c>
      <c r="K73" s="50">
        <f t="shared" ref="K73:K74" si="62">J73*5</f>
        <v>10750</v>
      </c>
      <c r="L73" s="30">
        <v>0.7</v>
      </c>
      <c r="M73" s="30">
        <f t="shared" ref="M73:M115" si="63">F73*L73*5</f>
        <v>1750</v>
      </c>
      <c r="N73" s="30">
        <f t="shared" ref="N73:N115" si="64">G73*L73*5</f>
        <v>5250</v>
      </c>
      <c r="O73" s="30">
        <f t="shared" ref="O73:O115" si="65">H73*L73*5</f>
        <v>350</v>
      </c>
      <c r="P73" s="48">
        <f>I73*L73*5</f>
        <v>175</v>
      </c>
      <c r="Q73" s="48">
        <f>L73*K73</f>
        <v>7524.9999999999991</v>
      </c>
    </row>
    <row r="74" spans="1:17" x14ac:dyDescent="0.25">
      <c r="A74" s="25"/>
      <c r="B74" s="25"/>
      <c r="C74" s="25"/>
      <c r="D74" s="26"/>
      <c r="E74" s="26" t="s">
        <v>81</v>
      </c>
      <c r="F74" s="28">
        <v>500</v>
      </c>
      <c r="G74" s="28">
        <v>1300</v>
      </c>
      <c r="H74" s="28">
        <v>100</v>
      </c>
      <c r="I74" s="28">
        <v>0</v>
      </c>
      <c r="J74" s="50">
        <f t="shared" si="61"/>
        <v>1900</v>
      </c>
      <c r="K74" s="50">
        <f t="shared" si="62"/>
        <v>9500</v>
      </c>
      <c r="L74" s="30">
        <v>0.8</v>
      </c>
      <c r="M74" s="30">
        <f t="shared" si="63"/>
        <v>2000</v>
      </c>
      <c r="N74" s="30">
        <f t="shared" si="64"/>
        <v>5200</v>
      </c>
      <c r="O74" s="30">
        <f t="shared" si="65"/>
        <v>400</v>
      </c>
      <c r="P74" s="48">
        <f>I74*L74*5</f>
        <v>0</v>
      </c>
      <c r="Q74" s="48">
        <f>L74*K74</f>
        <v>7600</v>
      </c>
    </row>
    <row r="75" spans="1:17" s="61" customFormat="1" x14ac:dyDescent="0.25">
      <c r="A75" s="25"/>
      <c r="B75" s="25"/>
      <c r="C75" s="25" t="s">
        <v>82</v>
      </c>
      <c r="D75" s="26" t="s">
        <v>78</v>
      </c>
      <c r="E75" s="46" t="s">
        <v>83</v>
      </c>
      <c r="F75" s="28">
        <v>0</v>
      </c>
      <c r="G75" s="28">
        <v>10000</v>
      </c>
      <c r="H75" s="28">
        <v>100</v>
      </c>
      <c r="I75" s="28">
        <v>3000</v>
      </c>
      <c r="J75" s="50">
        <f>SUM(F75:I75)</f>
        <v>13100</v>
      </c>
      <c r="K75" s="50">
        <f>J75*5</f>
        <v>65500</v>
      </c>
      <c r="L75" s="30">
        <v>0.8</v>
      </c>
      <c r="M75" s="30">
        <f t="shared" si="63"/>
        <v>0</v>
      </c>
      <c r="N75" s="30">
        <f t="shared" si="64"/>
        <v>40000</v>
      </c>
      <c r="O75" s="30">
        <f t="shared" si="65"/>
        <v>400</v>
      </c>
      <c r="P75" s="48">
        <f>I75*L75*5</f>
        <v>12000</v>
      </c>
      <c r="Q75" s="48">
        <f>L75*K75</f>
        <v>52400</v>
      </c>
    </row>
    <row r="76" spans="1:17" x14ac:dyDescent="0.25">
      <c r="A76" s="25"/>
      <c r="B76" s="25"/>
      <c r="C76" s="25" t="s">
        <v>84</v>
      </c>
      <c r="D76" s="26" t="s">
        <v>78</v>
      </c>
      <c r="E76" s="46" t="s">
        <v>85</v>
      </c>
      <c r="F76" s="28"/>
      <c r="G76" s="28"/>
      <c r="H76" s="28"/>
      <c r="I76" s="28"/>
      <c r="J76" s="54"/>
      <c r="K76" s="54"/>
      <c r="L76" s="30"/>
      <c r="M76" s="30"/>
      <c r="N76" s="30"/>
      <c r="O76" s="30"/>
      <c r="P76" s="48"/>
      <c r="Q76" s="48"/>
    </row>
    <row r="77" spans="1:17" x14ac:dyDescent="0.25">
      <c r="A77" s="25"/>
      <c r="B77" s="25"/>
      <c r="C77" s="25"/>
      <c r="D77" s="26"/>
      <c r="E77" s="26" t="s">
        <v>86</v>
      </c>
      <c r="F77" s="28">
        <v>200</v>
      </c>
      <c r="G77" s="28">
        <v>4000</v>
      </c>
      <c r="H77" s="28">
        <v>2000</v>
      </c>
      <c r="I77" s="28">
        <v>0</v>
      </c>
      <c r="J77" s="50">
        <f t="shared" ref="J77:J80" si="66">SUM(F77:I77)</f>
        <v>6200</v>
      </c>
      <c r="K77" s="50">
        <f t="shared" ref="K77:K80" si="67">J77*5</f>
        <v>31000</v>
      </c>
      <c r="L77" s="62">
        <v>1.22</v>
      </c>
      <c r="M77" s="30">
        <f t="shared" si="63"/>
        <v>1220</v>
      </c>
      <c r="N77" s="30">
        <f t="shared" si="64"/>
        <v>24400</v>
      </c>
      <c r="O77" s="30">
        <f t="shared" si="65"/>
        <v>12200</v>
      </c>
      <c r="P77" s="48">
        <f t="shared" ref="P77:P83" si="68">I77*L77*5</f>
        <v>0</v>
      </c>
      <c r="Q77" s="48">
        <f t="shared" ref="Q77:Q83" si="69">L77*K77</f>
        <v>37820</v>
      </c>
    </row>
    <row r="78" spans="1:17" x14ac:dyDescent="0.25">
      <c r="A78" s="25"/>
      <c r="B78" s="25"/>
      <c r="C78" s="25"/>
      <c r="D78" s="26"/>
      <c r="E78" s="26" t="s">
        <v>87</v>
      </c>
      <c r="F78" s="28">
        <v>200</v>
      </c>
      <c r="G78" s="28">
        <v>4000</v>
      </c>
      <c r="H78" s="28">
        <v>50</v>
      </c>
      <c r="I78" s="28">
        <v>0</v>
      </c>
      <c r="J78" s="50">
        <f t="shared" si="66"/>
        <v>4250</v>
      </c>
      <c r="K78" s="50">
        <f t="shared" si="67"/>
        <v>21250</v>
      </c>
      <c r="L78" s="62">
        <v>1.39</v>
      </c>
      <c r="M78" s="30">
        <f t="shared" si="63"/>
        <v>1390</v>
      </c>
      <c r="N78" s="30">
        <f t="shared" si="64"/>
        <v>27800</v>
      </c>
      <c r="O78" s="30">
        <f t="shared" si="65"/>
        <v>347.5</v>
      </c>
      <c r="P78" s="48">
        <f t="shared" si="68"/>
        <v>0</v>
      </c>
      <c r="Q78" s="48">
        <f t="shared" si="69"/>
        <v>29537.499999999996</v>
      </c>
    </row>
    <row r="79" spans="1:17" x14ac:dyDescent="0.25">
      <c r="A79" s="25"/>
      <c r="B79" s="25"/>
      <c r="C79" s="25"/>
      <c r="D79" s="26"/>
      <c r="E79" s="26" t="s">
        <v>88</v>
      </c>
      <c r="F79" s="28">
        <v>200</v>
      </c>
      <c r="G79" s="28">
        <v>2000</v>
      </c>
      <c r="H79" s="28">
        <v>300</v>
      </c>
      <c r="I79" s="28">
        <v>0</v>
      </c>
      <c r="J79" s="50">
        <f t="shared" si="66"/>
        <v>2500</v>
      </c>
      <c r="K79" s="50">
        <f t="shared" si="67"/>
        <v>12500</v>
      </c>
      <c r="L79" s="62">
        <v>1.31</v>
      </c>
      <c r="M79" s="30">
        <f t="shared" si="63"/>
        <v>1310</v>
      </c>
      <c r="N79" s="30">
        <f t="shared" si="64"/>
        <v>13100</v>
      </c>
      <c r="O79" s="30">
        <f t="shared" si="65"/>
        <v>1965</v>
      </c>
      <c r="P79" s="48">
        <f t="shared" si="68"/>
        <v>0</v>
      </c>
      <c r="Q79" s="48">
        <f t="shared" si="69"/>
        <v>16375</v>
      </c>
    </row>
    <row r="80" spans="1:17" x14ac:dyDescent="0.25">
      <c r="A80" s="25"/>
      <c r="B80" s="25"/>
      <c r="C80" s="25"/>
      <c r="D80" s="26"/>
      <c r="E80" s="26" t="s">
        <v>89</v>
      </c>
      <c r="F80" s="28">
        <v>300</v>
      </c>
      <c r="G80" s="28">
        <v>2000</v>
      </c>
      <c r="H80" s="28">
        <v>300</v>
      </c>
      <c r="I80" s="28">
        <v>0</v>
      </c>
      <c r="J80" s="50">
        <f t="shared" si="66"/>
        <v>2600</v>
      </c>
      <c r="K80" s="50">
        <f t="shared" si="67"/>
        <v>13000</v>
      </c>
      <c r="L80" s="62">
        <v>1.56</v>
      </c>
      <c r="M80" s="30">
        <f t="shared" si="63"/>
        <v>2340</v>
      </c>
      <c r="N80" s="30">
        <f t="shared" si="64"/>
        <v>15600</v>
      </c>
      <c r="O80" s="30">
        <f t="shared" si="65"/>
        <v>2340</v>
      </c>
      <c r="P80" s="48">
        <f t="shared" si="68"/>
        <v>0</v>
      </c>
      <c r="Q80" s="48">
        <f t="shared" si="69"/>
        <v>20280</v>
      </c>
    </row>
    <row r="81" spans="1:17" x14ac:dyDescent="0.25">
      <c r="A81" s="25"/>
      <c r="B81" s="25"/>
      <c r="C81" s="25" t="s">
        <v>90</v>
      </c>
      <c r="D81" s="26" t="s">
        <v>91</v>
      </c>
      <c r="E81" s="46" t="s">
        <v>92</v>
      </c>
      <c r="F81" s="28">
        <v>200</v>
      </c>
      <c r="G81" s="28">
        <v>800</v>
      </c>
      <c r="H81" s="28">
        <v>100</v>
      </c>
      <c r="I81" s="28">
        <v>200</v>
      </c>
      <c r="J81" s="50">
        <f>SUM(F81:I81)</f>
        <v>1300</v>
      </c>
      <c r="K81" s="50">
        <f>J81*5</f>
        <v>6500</v>
      </c>
      <c r="L81" s="30">
        <v>2</v>
      </c>
      <c r="M81" s="30">
        <f t="shared" si="63"/>
        <v>2000</v>
      </c>
      <c r="N81" s="30">
        <f t="shared" si="64"/>
        <v>8000</v>
      </c>
      <c r="O81" s="30">
        <f t="shared" si="65"/>
        <v>1000</v>
      </c>
      <c r="P81" s="48">
        <f t="shared" si="68"/>
        <v>2000</v>
      </c>
      <c r="Q81" s="48">
        <f t="shared" si="69"/>
        <v>13000</v>
      </c>
    </row>
    <row r="82" spans="1:17" x14ac:dyDescent="0.25">
      <c r="A82" s="25"/>
      <c r="B82" s="25"/>
      <c r="C82" s="25" t="s">
        <v>93</v>
      </c>
      <c r="D82" s="26" t="s">
        <v>91</v>
      </c>
      <c r="E82" s="46" t="s">
        <v>94</v>
      </c>
      <c r="F82" s="28">
        <v>1000</v>
      </c>
      <c r="G82" s="28">
        <v>6000</v>
      </c>
      <c r="H82" s="28">
        <v>100</v>
      </c>
      <c r="I82" s="28">
        <v>0</v>
      </c>
      <c r="J82" s="50">
        <f>SUM(F82:I82)</f>
        <v>7100</v>
      </c>
      <c r="K82" s="50">
        <f>J82*5</f>
        <v>35500</v>
      </c>
      <c r="L82" s="30">
        <v>1.56</v>
      </c>
      <c r="M82" s="30">
        <f>F82*L82*5</f>
        <v>7800</v>
      </c>
      <c r="N82" s="30">
        <f>G82*L82*5</f>
        <v>46800</v>
      </c>
      <c r="O82" s="30">
        <f>H82*L82*5</f>
        <v>780</v>
      </c>
      <c r="P82" s="48">
        <f t="shared" si="68"/>
        <v>0</v>
      </c>
      <c r="Q82" s="48">
        <f t="shared" si="69"/>
        <v>55380</v>
      </c>
    </row>
    <row r="83" spans="1:17" x14ac:dyDescent="0.25">
      <c r="A83" s="25"/>
      <c r="B83" s="25"/>
      <c r="C83" s="25" t="s">
        <v>95</v>
      </c>
      <c r="D83" s="26" t="s">
        <v>96</v>
      </c>
      <c r="E83" s="46" t="s">
        <v>97</v>
      </c>
      <c r="F83" s="28">
        <v>10000</v>
      </c>
      <c r="G83" s="28">
        <v>9000</v>
      </c>
      <c r="H83" s="28">
        <v>50000</v>
      </c>
      <c r="I83" s="28">
        <v>60000</v>
      </c>
      <c r="J83" s="50">
        <f>SUM(F83:I83)</f>
        <v>129000</v>
      </c>
      <c r="K83" s="50">
        <f>J83*5</f>
        <v>645000</v>
      </c>
      <c r="L83" s="30">
        <v>0.4</v>
      </c>
      <c r="M83" s="30">
        <f t="shared" si="63"/>
        <v>20000</v>
      </c>
      <c r="N83" s="30">
        <f t="shared" si="64"/>
        <v>18000</v>
      </c>
      <c r="O83" s="30">
        <f t="shared" si="65"/>
        <v>100000</v>
      </c>
      <c r="P83" s="48">
        <f t="shared" si="68"/>
        <v>120000</v>
      </c>
      <c r="Q83" s="48">
        <f t="shared" si="69"/>
        <v>258000</v>
      </c>
    </row>
    <row r="84" spans="1:17" x14ac:dyDescent="0.25">
      <c r="A84" s="25"/>
      <c r="B84" s="25"/>
      <c r="C84" s="25" t="s">
        <v>98</v>
      </c>
      <c r="D84" s="26" t="s">
        <v>96</v>
      </c>
      <c r="E84" s="46" t="s">
        <v>99</v>
      </c>
      <c r="F84" s="28"/>
      <c r="G84" s="28"/>
      <c r="H84" s="28"/>
      <c r="I84" s="28"/>
      <c r="J84" s="54"/>
      <c r="K84" s="54"/>
      <c r="L84" s="30"/>
      <c r="M84" s="30"/>
      <c r="N84" s="30"/>
      <c r="O84" s="30"/>
      <c r="P84" s="48"/>
      <c r="Q84" s="48"/>
    </row>
    <row r="85" spans="1:17" x14ac:dyDescent="0.25">
      <c r="A85" s="25"/>
      <c r="B85" s="25"/>
      <c r="C85" s="25"/>
      <c r="D85" s="26"/>
      <c r="E85" s="26" t="s">
        <v>100</v>
      </c>
      <c r="F85" s="28">
        <v>10000</v>
      </c>
      <c r="G85" s="28">
        <v>14000</v>
      </c>
      <c r="H85" s="28">
        <v>10000</v>
      </c>
      <c r="I85" s="28">
        <v>10000</v>
      </c>
      <c r="J85" s="50">
        <f t="shared" ref="J85:J86" si="70">SUM(F85:I85)</f>
        <v>44000</v>
      </c>
      <c r="K85" s="50">
        <f t="shared" ref="K85:K86" si="71">J85*5</f>
        <v>220000</v>
      </c>
      <c r="L85" s="30">
        <v>0.5</v>
      </c>
      <c r="M85" s="30">
        <f t="shared" si="63"/>
        <v>25000</v>
      </c>
      <c r="N85" s="30">
        <f t="shared" si="64"/>
        <v>35000</v>
      </c>
      <c r="O85" s="30">
        <f t="shared" si="65"/>
        <v>25000</v>
      </c>
      <c r="P85" s="48">
        <f>I85*L85*5</f>
        <v>25000</v>
      </c>
      <c r="Q85" s="48">
        <f>L85*K85</f>
        <v>110000</v>
      </c>
    </row>
    <row r="86" spans="1:17" x14ac:dyDescent="0.25">
      <c r="A86" s="25"/>
      <c r="B86" s="25"/>
      <c r="C86" s="25"/>
      <c r="D86" s="26"/>
      <c r="E86" s="26" t="s">
        <v>101</v>
      </c>
      <c r="F86" s="28">
        <v>5000</v>
      </c>
      <c r="G86" s="28">
        <v>9000</v>
      </c>
      <c r="H86" s="28">
        <v>50000</v>
      </c>
      <c r="I86" s="28">
        <v>0</v>
      </c>
      <c r="J86" s="50">
        <f t="shared" si="70"/>
        <v>64000</v>
      </c>
      <c r="K86" s="50">
        <f t="shared" si="71"/>
        <v>320000</v>
      </c>
      <c r="L86" s="30">
        <v>0.5</v>
      </c>
      <c r="M86" s="30">
        <f t="shared" si="63"/>
        <v>12500</v>
      </c>
      <c r="N86" s="30">
        <f t="shared" si="64"/>
        <v>22500</v>
      </c>
      <c r="O86" s="30">
        <f t="shared" si="65"/>
        <v>125000</v>
      </c>
      <c r="P86" s="48">
        <f>I86*L86*5</f>
        <v>0</v>
      </c>
      <c r="Q86" s="48">
        <f>L86*K86</f>
        <v>160000</v>
      </c>
    </row>
    <row r="87" spans="1:17" ht="30" x14ac:dyDescent="0.25">
      <c r="A87" s="25"/>
      <c r="B87" s="25"/>
      <c r="C87" s="25" t="s">
        <v>102</v>
      </c>
      <c r="D87" s="26" t="s">
        <v>103</v>
      </c>
      <c r="E87" s="46" t="s">
        <v>104</v>
      </c>
      <c r="F87" s="28">
        <v>1000</v>
      </c>
      <c r="G87" s="28">
        <v>1200</v>
      </c>
      <c r="H87" s="28">
        <v>300</v>
      </c>
      <c r="I87" s="28">
        <v>400</v>
      </c>
      <c r="J87" s="50">
        <f>SUM(F87:I87)</f>
        <v>2900</v>
      </c>
      <c r="K87" s="50">
        <f>J87*5</f>
        <v>14500</v>
      </c>
      <c r="L87" s="30">
        <v>2.6</v>
      </c>
      <c r="M87" s="30">
        <f t="shared" si="63"/>
        <v>13000</v>
      </c>
      <c r="N87" s="30">
        <f t="shared" si="64"/>
        <v>15600</v>
      </c>
      <c r="O87" s="30">
        <f t="shared" si="65"/>
        <v>3900</v>
      </c>
      <c r="P87" s="48">
        <f>I87*L87*5</f>
        <v>5200</v>
      </c>
      <c r="Q87" s="48">
        <f>L87*K87</f>
        <v>37700</v>
      </c>
    </row>
    <row r="88" spans="1:17" x14ac:dyDescent="0.25">
      <c r="A88" s="25"/>
      <c r="B88" s="25"/>
      <c r="C88" s="25" t="s">
        <v>105</v>
      </c>
      <c r="D88" s="26" t="s">
        <v>63</v>
      </c>
      <c r="E88" s="46" t="s">
        <v>106</v>
      </c>
      <c r="F88" s="28"/>
      <c r="G88" s="28"/>
      <c r="H88" s="28"/>
      <c r="I88" s="28" t="s">
        <v>15</v>
      </c>
      <c r="J88" s="54"/>
      <c r="K88" s="54"/>
      <c r="L88" s="30"/>
      <c r="M88" s="30"/>
      <c r="N88" s="30"/>
      <c r="O88" s="30"/>
      <c r="P88" s="48"/>
      <c r="Q88" s="48"/>
    </row>
    <row r="89" spans="1:17" x14ac:dyDescent="0.25">
      <c r="A89" s="25"/>
      <c r="B89" s="25"/>
      <c r="C89" s="25"/>
      <c r="D89" s="26"/>
      <c r="E89" s="26" t="s">
        <v>107</v>
      </c>
      <c r="F89" s="28">
        <v>2000</v>
      </c>
      <c r="G89" s="28">
        <v>4000</v>
      </c>
      <c r="H89" s="28">
        <v>200</v>
      </c>
      <c r="I89" s="28">
        <v>500</v>
      </c>
      <c r="J89" s="50">
        <f t="shared" ref="J89:J90" si="72">SUM(F89:I89)</f>
        <v>6700</v>
      </c>
      <c r="K89" s="50">
        <f t="shared" ref="K89:K90" si="73">J89*5</f>
        <v>33500</v>
      </c>
      <c r="L89" s="30">
        <v>1.2</v>
      </c>
      <c r="M89" s="30">
        <f t="shared" si="63"/>
        <v>12000</v>
      </c>
      <c r="N89" s="30">
        <f t="shared" si="64"/>
        <v>24000</v>
      </c>
      <c r="O89" s="30">
        <f t="shared" si="65"/>
        <v>1200</v>
      </c>
      <c r="P89" s="48">
        <f>I89*L89*5</f>
        <v>3000</v>
      </c>
      <c r="Q89" s="48">
        <f>L89*K89</f>
        <v>40200</v>
      </c>
    </row>
    <row r="90" spans="1:17" ht="30" x14ac:dyDescent="0.25">
      <c r="A90" s="25"/>
      <c r="B90" s="25"/>
      <c r="C90" s="25"/>
      <c r="D90" s="63"/>
      <c r="E90" s="26" t="s">
        <v>108</v>
      </c>
      <c r="F90" s="28">
        <v>2000</v>
      </c>
      <c r="G90" s="28">
        <v>3000</v>
      </c>
      <c r="H90" s="28">
        <v>500</v>
      </c>
      <c r="I90" s="28">
        <v>500</v>
      </c>
      <c r="J90" s="50">
        <f t="shared" si="72"/>
        <v>6000</v>
      </c>
      <c r="K90" s="50">
        <f t="shared" si="73"/>
        <v>30000</v>
      </c>
      <c r="L90" s="30">
        <v>1.2</v>
      </c>
      <c r="M90" s="30">
        <f t="shared" si="63"/>
        <v>12000</v>
      </c>
      <c r="N90" s="30">
        <f t="shared" si="64"/>
        <v>18000</v>
      </c>
      <c r="O90" s="30">
        <f t="shared" si="65"/>
        <v>3000</v>
      </c>
      <c r="P90" s="48">
        <f>I90*L90*5</f>
        <v>3000</v>
      </c>
      <c r="Q90" s="48">
        <f>L90*K90</f>
        <v>36000</v>
      </c>
    </row>
    <row r="91" spans="1:17" x14ac:dyDescent="0.25">
      <c r="A91" s="25"/>
      <c r="B91" s="25"/>
      <c r="C91" s="25" t="s">
        <v>109</v>
      </c>
      <c r="D91" s="26" t="s">
        <v>63</v>
      </c>
      <c r="E91" s="46" t="s">
        <v>110</v>
      </c>
      <c r="F91" s="28"/>
      <c r="G91" s="28"/>
      <c r="H91" s="28"/>
      <c r="I91" s="28"/>
      <c r="J91" s="54"/>
      <c r="K91" s="54"/>
      <c r="L91" s="30"/>
      <c r="M91" s="30"/>
      <c r="N91" s="30"/>
      <c r="O91" s="30"/>
      <c r="P91" s="48"/>
      <c r="Q91" s="48"/>
    </row>
    <row r="92" spans="1:17" x14ac:dyDescent="0.25">
      <c r="A92" s="25"/>
      <c r="B92" s="25"/>
      <c r="C92" s="25"/>
      <c r="D92" s="26"/>
      <c r="E92" s="26" t="s">
        <v>111</v>
      </c>
      <c r="F92" s="28">
        <v>500</v>
      </c>
      <c r="G92" s="28">
        <v>1000</v>
      </c>
      <c r="H92" s="28">
        <v>100</v>
      </c>
      <c r="I92" s="28">
        <v>0</v>
      </c>
      <c r="J92" s="50">
        <f t="shared" ref="J92:J94" si="74">SUM(F92:I92)</f>
        <v>1600</v>
      </c>
      <c r="K92" s="50">
        <f t="shared" ref="K92:K94" si="75">J92*5</f>
        <v>8000</v>
      </c>
      <c r="L92" s="30">
        <v>2</v>
      </c>
      <c r="M92" s="30">
        <f t="shared" si="63"/>
        <v>5000</v>
      </c>
      <c r="N92" s="30">
        <f t="shared" si="64"/>
        <v>10000</v>
      </c>
      <c r="O92" s="30">
        <f t="shared" si="65"/>
        <v>1000</v>
      </c>
      <c r="P92" s="48">
        <f>I92*L92*5</f>
        <v>0</v>
      </c>
      <c r="Q92" s="48">
        <f>L92*K92</f>
        <v>16000</v>
      </c>
    </row>
    <row r="93" spans="1:17" x14ac:dyDescent="0.25">
      <c r="A93" s="25"/>
      <c r="B93" s="25"/>
      <c r="C93" s="25"/>
      <c r="D93" s="26"/>
      <c r="E93" s="26" t="s">
        <v>112</v>
      </c>
      <c r="F93" s="28">
        <v>500</v>
      </c>
      <c r="G93" s="28">
        <v>2000</v>
      </c>
      <c r="H93" s="28">
        <v>200</v>
      </c>
      <c r="I93" s="28">
        <v>0</v>
      </c>
      <c r="J93" s="50">
        <f t="shared" si="74"/>
        <v>2700</v>
      </c>
      <c r="K93" s="50">
        <f t="shared" si="75"/>
        <v>13500</v>
      </c>
      <c r="L93" s="30">
        <v>2</v>
      </c>
      <c r="M93" s="30">
        <f t="shared" si="63"/>
        <v>5000</v>
      </c>
      <c r="N93" s="30">
        <f t="shared" si="64"/>
        <v>20000</v>
      </c>
      <c r="O93" s="30">
        <f t="shared" si="65"/>
        <v>2000</v>
      </c>
      <c r="P93" s="48">
        <f>I93*L93*5</f>
        <v>0</v>
      </c>
      <c r="Q93" s="48">
        <f>L93*K93</f>
        <v>27000</v>
      </c>
    </row>
    <row r="94" spans="1:17" x14ac:dyDescent="0.25">
      <c r="A94" s="25"/>
      <c r="B94" s="25"/>
      <c r="C94" s="25"/>
      <c r="D94" s="26"/>
      <c r="E94" s="26" t="s">
        <v>113</v>
      </c>
      <c r="F94" s="28">
        <v>500</v>
      </c>
      <c r="G94" s="28">
        <v>2000</v>
      </c>
      <c r="H94" s="28">
        <v>100</v>
      </c>
      <c r="I94" s="28">
        <v>0</v>
      </c>
      <c r="J94" s="50">
        <f t="shared" si="74"/>
        <v>2600</v>
      </c>
      <c r="K94" s="50">
        <f t="shared" si="75"/>
        <v>13000</v>
      </c>
      <c r="L94" s="30">
        <v>2</v>
      </c>
      <c r="M94" s="30">
        <f t="shared" si="63"/>
        <v>5000</v>
      </c>
      <c r="N94" s="30">
        <f t="shared" si="64"/>
        <v>20000</v>
      </c>
      <c r="O94" s="30">
        <f t="shared" si="65"/>
        <v>1000</v>
      </c>
      <c r="P94" s="48">
        <f>I94*L94*5</f>
        <v>0</v>
      </c>
      <c r="Q94" s="48">
        <f>L94*K94</f>
        <v>26000</v>
      </c>
    </row>
    <row r="95" spans="1:17" ht="33.75" customHeight="1" x14ac:dyDescent="0.25">
      <c r="A95" s="25"/>
      <c r="B95" s="25"/>
      <c r="C95" s="25" t="s">
        <v>114</v>
      </c>
      <c r="D95" s="26" t="s">
        <v>115</v>
      </c>
      <c r="E95" s="46" t="s">
        <v>116</v>
      </c>
      <c r="F95" s="28">
        <v>15000</v>
      </c>
      <c r="G95" s="28">
        <v>16000</v>
      </c>
      <c r="H95" s="28">
        <v>180000</v>
      </c>
      <c r="I95" s="28">
        <v>6000</v>
      </c>
      <c r="J95" s="50">
        <f>SUM(F95:I95)</f>
        <v>217000</v>
      </c>
      <c r="K95" s="50">
        <f>J95*5</f>
        <v>1085000</v>
      </c>
      <c r="L95" s="30">
        <v>0.05</v>
      </c>
      <c r="M95" s="30">
        <f t="shared" si="63"/>
        <v>3750</v>
      </c>
      <c r="N95" s="30">
        <f t="shared" si="64"/>
        <v>4000</v>
      </c>
      <c r="O95" s="30">
        <f t="shared" si="65"/>
        <v>45000</v>
      </c>
      <c r="P95" s="48">
        <f>I95*L95*5</f>
        <v>1500</v>
      </c>
      <c r="Q95" s="48">
        <f>L95*K95</f>
        <v>54250</v>
      </c>
    </row>
    <row r="96" spans="1:17" ht="37.5" customHeight="1" x14ac:dyDescent="0.25">
      <c r="A96" s="25"/>
      <c r="B96" s="25"/>
      <c r="C96" s="25" t="s">
        <v>117</v>
      </c>
      <c r="D96" s="26" t="s">
        <v>118</v>
      </c>
      <c r="E96" s="46" t="s">
        <v>119</v>
      </c>
      <c r="F96" s="28">
        <v>3000</v>
      </c>
      <c r="G96" s="28">
        <v>4000</v>
      </c>
      <c r="H96" s="28">
        <v>300</v>
      </c>
      <c r="I96" s="28">
        <v>200</v>
      </c>
      <c r="J96" s="50">
        <f>SUM(F96:I96)</f>
        <v>7500</v>
      </c>
      <c r="K96" s="50">
        <f>J96*5</f>
        <v>37500</v>
      </c>
      <c r="L96" s="30">
        <v>0.5</v>
      </c>
      <c r="M96" s="30">
        <f t="shared" si="63"/>
        <v>7500</v>
      </c>
      <c r="N96" s="30">
        <f t="shared" si="64"/>
        <v>10000</v>
      </c>
      <c r="O96" s="30">
        <f t="shared" si="65"/>
        <v>750</v>
      </c>
      <c r="P96" s="48">
        <f>I96*L96*5</f>
        <v>500</v>
      </c>
      <c r="Q96" s="48">
        <f>L96*K96</f>
        <v>18750</v>
      </c>
    </row>
    <row r="97" spans="1:17" s="9" customFormat="1" ht="21" x14ac:dyDescent="0.25">
      <c r="A97" s="10"/>
      <c r="B97" s="10"/>
      <c r="C97" s="11"/>
      <c r="D97" s="12"/>
      <c r="E97" s="32"/>
      <c r="F97" s="14"/>
      <c r="G97" s="14"/>
      <c r="H97" s="14"/>
      <c r="I97" s="14"/>
      <c r="J97" s="15"/>
      <c r="K97" s="15"/>
      <c r="L97" s="16"/>
      <c r="M97" s="17">
        <f>SUM(M72:M96)</f>
        <v>140560</v>
      </c>
      <c r="N97" s="17">
        <f>SUM(N72:N96)</f>
        <v>383250</v>
      </c>
      <c r="O97" s="17">
        <f>SUM(O72:O96)</f>
        <v>327632.5</v>
      </c>
      <c r="P97" s="17">
        <f>SUM(P72:P96)</f>
        <v>172375</v>
      </c>
      <c r="Q97" s="18">
        <f>SUM(Q72:Q96)</f>
        <v>1023817.5</v>
      </c>
    </row>
    <row r="98" spans="1:17" s="9" customFormat="1" ht="21" x14ac:dyDescent="0.25">
      <c r="A98" s="10"/>
      <c r="B98" s="10"/>
      <c r="C98" s="11"/>
      <c r="D98" s="12"/>
      <c r="E98" s="32"/>
      <c r="F98" s="14"/>
      <c r="G98" s="14"/>
      <c r="H98" s="14"/>
      <c r="I98" s="14"/>
      <c r="J98" s="15"/>
      <c r="K98" s="15"/>
      <c r="L98" s="16"/>
      <c r="M98" s="17"/>
      <c r="N98" s="17"/>
      <c r="O98" s="17"/>
      <c r="P98" s="17"/>
      <c r="Q98" s="18"/>
    </row>
    <row r="99" spans="1:17" ht="42" x14ac:dyDescent="0.3">
      <c r="A99" s="19">
        <v>13</v>
      </c>
      <c r="B99" s="19" t="s">
        <v>1340</v>
      </c>
      <c r="C99" s="41"/>
      <c r="D99" s="21"/>
      <c r="E99" s="22" t="s">
        <v>120</v>
      </c>
      <c r="F99" s="22"/>
      <c r="G99" s="22"/>
      <c r="H99" s="22"/>
      <c r="I99" s="42"/>
      <c r="J99" s="33"/>
      <c r="K99" s="33"/>
      <c r="L99" s="43"/>
      <c r="M99" s="43"/>
      <c r="N99" s="43"/>
      <c r="O99" s="43"/>
      <c r="P99" s="44"/>
      <c r="Q99" s="45"/>
    </row>
    <row r="100" spans="1:17" ht="28.5" customHeight="1" x14ac:dyDescent="0.25">
      <c r="A100" s="25"/>
      <c r="B100" s="25"/>
      <c r="C100" s="25" t="s">
        <v>121</v>
      </c>
      <c r="D100" s="26" t="s">
        <v>122</v>
      </c>
      <c r="E100" s="46" t="s">
        <v>123</v>
      </c>
      <c r="F100" s="49">
        <v>0</v>
      </c>
      <c r="G100" s="49">
        <v>2000</v>
      </c>
      <c r="H100" s="49">
        <v>300</v>
      </c>
      <c r="I100" s="49">
        <v>5000</v>
      </c>
      <c r="J100" s="50">
        <f>SUM(F100:I100)</f>
        <v>7300</v>
      </c>
      <c r="K100" s="50">
        <f>J100*5</f>
        <v>36500</v>
      </c>
      <c r="L100" s="30">
        <v>12</v>
      </c>
      <c r="M100" s="30">
        <f t="shared" ref="M100" si="76">F100*L100*5</f>
        <v>0</v>
      </c>
      <c r="N100" s="30">
        <f t="shared" ref="N100" si="77">G100*L100*5</f>
        <v>120000</v>
      </c>
      <c r="O100" s="30">
        <f t="shared" ref="O100" si="78">H100*L100*5</f>
        <v>18000</v>
      </c>
      <c r="P100" s="48">
        <f>I100*L100*5</f>
        <v>300000</v>
      </c>
      <c r="Q100" s="48">
        <f>L100*K100</f>
        <v>438000</v>
      </c>
    </row>
    <row r="101" spans="1:17" s="9" customFormat="1" ht="21" x14ac:dyDescent="0.25">
      <c r="A101" s="10"/>
      <c r="B101" s="10"/>
      <c r="C101" s="11"/>
      <c r="D101" s="12"/>
      <c r="E101" s="32"/>
      <c r="F101" s="14"/>
      <c r="G101" s="14"/>
      <c r="H101" s="14"/>
      <c r="I101" s="14"/>
      <c r="J101" s="15"/>
      <c r="K101" s="15"/>
      <c r="L101" s="16"/>
      <c r="M101" s="17">
        <f>SUM(M100)</f>
        <v>0</v>
      </c>
      <c r="N101" s="17">
        <f t="shared" ref="N101:Q101" si="79">SUM(N100)</f>
        <v>120000</v>
      </c>
      <c r="O101" s="17">
        <f t="shared" si="79"/>
        <v>18000</v>
      </c>
      <c r="P101" s="17">
        <f t="shared" si="79"/>
        <v>300000</v>
      </c>
      <c r="Q101" s="18">
        <f t="shared" si="79"/>
        <v>438000</v>
      </c>
    </row>
    <row r="102" spans="1:17" s="9" customFormat="1" ht="21" x14ac:dyDescent="0.25">
      <c r="A102" s="10"/>
      <c r="B102" s="10"/>
      <c r="C102" s="11"/>
      <c r="D102" s="12"/>
      <c r="E102" s="32"/>
      <c r="F102" s="14"/>
      <c r="G102" s="14"/>
      <c r="H102" s="14"/>
      <c r="I102" s="14"/>
      <c r="J102" s="15"/>
      <c r="K102" s="15"/>
      <c r="L102" s="16"/>
      <c r="M102" s="17"/>
      <c r="N102" s="17"/>
      <c r="O102" s="17"/>
      <c r="P102" s="17"/>
      <c r="Q102" s="18"/>
    </row>
    <row r="103" spans="1:17" ht="45" customHeight="1" x14ac:dyDescent="0.3">
      <c r="A103" s="19">
        <v>14</v>
      </c>
      <c r="B103" s="19" t="s">
        <v>1340</v>
      </c>
      <c r="C103" s="41"/>
      <c r="D103" s="21"/>
      <c r="E103" s="22" t="s">
        <v>124</v>
      </c>
      <c r="F103" s="22"/>
      <c r="G103" s="22"/>
      <c r="H103" s="22"/>
      <c r="I103" s="42"/>
      <c r="J103" s="33"/>
      <c r="K103" s="33"/>
      <c r="L103" s="43"/>
      <c r="M103" s="43"/>
      <c r="N103" s="43"/>
      <c r="O103" s="43"/>
      <c r="P103" s="44"/>
      <c r="Q103" s="45"/>
    </row>
    <row r="104" spans="1:17" ht="27" customHeight="1" x14ac:dyDescent="0.25">
      <c r="A104" s="25"/>
      <c r="B104" s="25"/>
      <c r="C104" s="25" t="s">
        <v>125</v>
      </c>
      <c r="D104" s="26" t="s">
        <v>126</v>
      </c>
      <c r="E104" s="46" t="s">
        <v>127</v>
      </c>
      <c r="F104" s="28">
        <v>0</v>
      </c>
      <c r="G104" s="28">
        <v>4000</v>
      </c>
      <c r="H104" s="28">
        <v>1000</v>
      </c>
      <c r="I104" s="28">
        <v>12000</v>
      </c>
      <c r="J104" s="50">
        <f>SUM(F104:I104)</f>
        <v>17000</v>
      </c>
      <c r="K104" s="50">
        <f>J104*5</f>
        <v>85000</v>
      </c>
      <c r="L104" s="30">
        <v>4</v>
      </c>
      <c r="M104" s="30">
        <f t="shared" si="63"/>
        <v>0</v>
      </c>
      <c r="N104" s="30">
        <f t="shared" si="64"/>
        <v>80000</v>
      </c>
      <c r="O104" s="30">
        <f t="shared" si="65"/>
        <v>20000</v>
      </c>
      <c r="P104" s="48">
        <f>I104*L104*5</f>
        <v>240000</v>
      </c>
      <c r="Q104" s="48">
        <f>L104*K104</f>
        <v>340000</v>
      </c>
    </row>
    <row r="105" spans="1:17" ht="30" x14ac:dyDescent="0.25">
      <c r="A105" s="25"/>
      <c r="B105" s="25"/>
      <c r="C105" s="25" t="s">
        <v>128</v>
      </c>
      <c r="D105" s="26" t="s">
        <v>122</v>
      </c>
      <c r="E105" s="46" t="s">
        <v>129</v>
      </c>
      <c r="F105" s="28">
        <v>0</v>
      </c>
      <c r="G105" s="28">
        <v>1000</v>
      </c>
      <c r="H105" s="28">
        <v>1000</v>
      </c>
      <c r="I105" s="28">
        <v>2000</v>
      </c>
      <c r="J105" s="50">
        <f>SUM(F105:I105)</f>
        <v>4000</v>
      </c>
      <c r="K105" s="50">
        <f>J105*5</f>
        <v>20000</v>
      </c>
      <c r="L105" s="30">
        <v>4</v>
      </c>
      <c r="M105" s="30">
        <f t="shared" si="63"/>
        <v>0</v>
      </c>
      <c r="N105" s="30">
        <f t="shared" si="64"/>
        <v>20000</v>
      </c>
      <c r="O105" s="30">
        <f t="shared" si="65"/>
        <v>20000</v>
      </c>
      <c r="P105" s="48">
        <f>I105*L105*5</f>
        <v>40000</v>
      </c>
      <c r="Q105" s="48">
        <f>L105*K105</f>
        <v>80000</v>
      </c>
    </row>
    <row r="106" spans="1:17" ht="30" x14ac:dyDescent="0.25">
      <c r="A106" s="25"/>
      <c r="B106" s="25"/>
      <c r="C106" s="25" t="s">
        <v>130</v>
      </c>
      <c r="D106" s="26" t="s">
        <v>131</v>
      </c>
      <c r="E106" s="46" t="s">
        <v>132</v>
      </c>
      <c r="F106" s="28">
        <v>0</v>
      </c>
      <c r="G106" s="28">
        <v>5000</v>
      </c>
      <c r="H106" s="28">
        <v>1000</v>
      </c>
      <c r="I106" s="28">
        <v>12000</v>
      </c>
      <c r="J106" s="50">
        <f>SUM(F106:I106)</f>
        <v>18000</v>
      </c>
      <c r="K106" s="50">
        <f>J106*5</f>
        <v>90000</v>
      </c>
      <c r="L106" s="30">
        <v>4</v>
      </c>
      <c r="M106" s="30">
        <f t="shared" si="63"/>
        <v>0</v>
      </c>
      <c r="N106" s="30">
        <f t="shared" si="64"/>
        <v>100000</v>
      </c>
      <c r="O106" s="30">
        <f t="shared" si="65"/>
        <v>20000</v>
      </c>
      <c r="P106" s="48">
        <f>I106*L106*5</f>
        <v>240000</v>
      </c>
      <c r="Q106" s="48">
        <f>L106*K106</f>
        <v>360000</v>
      </c>
    </row>
    <row r="107" spans="1:17" ht="30" x14ac:dyDescent="0.25">
      <c r="A107" s="25"/>
      <c r="B107" s="25"/>
      <c r="C107" s="25" t="s">
        <v>133</v>
      </c>
      <c r="D107" s="26" t="s">
        <v>69</v>
      </c>
      <c r="E107" s="46" t="s">
        <v>134</v>
      </c>
      <c r="F107" s="28">
        <v>0</v>
      </c>
      <c r="G107" s="28">
        <v>4000</v>
      </c>
      <c r="H107" s="28">
        <v>1000</v>
      </c>
      <c r="I107" s="28">
        <v>5000</v>
      </c>
      <c r="J107" s="50">
        <f>SUM(F107:I107)</f>
        <v>10000</v>
      </c>
      <c r="K107" s="50">
        <f>J107*5</f>
        <v>50000</v>
      </c>
      <c r="L107" s="30">
        <v>4</v>
      </c>
      <c r="M107" s="30">
        <f t="shared" si="63"/>
        <v>0</v>
      </c>
      <c r="N107" s="30">
        <f t="shared" si="64"/>
        <v>80000</v>
      </c>
      <c r="O107" s="30">
        <f t="shared" si="65"/>
        <v>20000</v>
      </c>
      <c r="P107" s="48">
        <f>I107*L107*5</f>
        <v>100000</v>
      </c>
      <c r="Q107" s="48">
        <f>L107*K107</f>
        <v>200000</v>
      </c>
    </row>
    <row r="108" spans="1:17" s="9" customFormat="1" ht="21" x14ac:dyDescent="0.25">
      <c r="A108" s="10"/>
      <c r="B108" s="10"/>
      <c r="C108" s="11"/>
      <c r="D108" s="12"/>
      <c r="E108" s="32"/>
      <c r="F108" s="14"/>
      <c r="G108" s="14"/>
      <c r="H108" s="14"/>
      <c r="I108" s="14"/>
      <c r="J108" s="15"/>
      <c r="K108" s="15"/>
      <c r="L108" s="16"/>
      <c r="M108" s="17">
        <f>SUM(M104:M107)</f>
        <v>0</v>
      </c>
      <c r="N108" s="17">
        <f>SUM(N104:N107)</f>
        <v>280000</v>
      </c>
      <c r="O108" s="17">
        <f t="shared" ref="O108:Q108" si="80">SUM(O104:O107)</f>
        <v>80000</v>
      </c>
      <c r="P108" s="17">
        <f t="shared" si="80"/>
        <v>620000</v>
      </c>
      <c r="Q108" s="18">
        <f t="shared" si="80"/>
        <v>980000</v>
      </c>
    </row>
    <row r="109" spans="1:17" s="9" customFormat="1" ht="21" x14ac:dyDescent="0.25">
      <c r="A109" s="10"/>
      <c r="B109" s="10"/>
      <c r="C109" s="11"/>
      <c r="D109" s="12"/>
      <c r="E109" s="32"/>
      <c r="F109" s="14"/>
      <c r="G109" s="14"/>
      <c r="H109" s="14"/>
      <c r="I109" s="14"/>
      <c r="J109" s="15"/>
      <c r="K109" s="15"/>
      <c r="L109" s="16"/>
      <c r="M109" s="17"/>
      <c r="N109" s="17"/>
      <c r="O109" s="17"/>
      <c r="P109" s="17"/>
      <c r="Q109" s="18"/>
    </row>
    <row r="110" spans="1:17" ht="42" x14ac:dyDescent="0.3">
      <c r="A110" s="19">
        <v>15</v>
      </c>
      <c r="B110" s="19" t="s">
        <v>1340</v>
      </c>
      <c r="C110" s="41"/>
      <c r="D110" s="21"/>
      <c r="E110" s="22" t="s">
        <v>135</v>
      </c>
      <c r="F110" s="22"/>
      <c r="G110" s="22"/>
      <c r="H110" s="22"/>
      <c r="I110" s="42"/>
      <c r="J110" s="33"/>
      <c r="K110" s="33"/>
      <c r="L110" s="43"/>
      <c r="M110" s="43"/>
      <c r="N110" s="43"/>
      <c r="O110" s="43"/>
      <c r="P110" s="44"/>
      <c r="Q110" s="45"/>
    </row>
    <row r="111" spans="1:17" ht="28.5" customHeight="1" x14ac:dyDescent="0.25">
      <c r="A111" s="25"/>
      <c r="B111" s="25"/>
      <c r="C111" s="25" t="s">
        <v>136</v>
      </c>
      <c r="D111" s="26" t="s">
        <v>137</v>
      </c>
      <c r="E111" s="46" t="s">
        <v>135</v>
      </c>
      <c r="F111" s="28">
        <v>200</v>
      </c>
      <c r="G111" s="28">
        <v>1000</v>
      </c>
      <c r="H111" s="28">
        <v>0</v>
      </c>
      <c r="I111" s="28">
        <v>100</v>
      </c>
      <c r="J111" s="50">
        <f>SUM(F111:I111)</f>
        <v>1300</v>
      </c>
      <c r="K111" s="50">
        <f>J111*5</f>
        <v>6500</v>
      </c>
      <c r="L111" s="62">
        <v>4</v>
      </c>
      <c r="M111" s="30">
        <f t="shared" si="63"/>
        <v>4000</v>
      </c>
      <c r="N111" s="30">
        <f t="shared" si="64"/>
        <v>20000</v>
      </c>
      <c r="O111" s="30">
        <f t="shared" si="65"/>
        <v>0</v>
      </c>
      <c r="P111" s="48">
        <f>I111*L111*5</f>
        <v>2000</v>
      </c>
      <c r="Q111" s="48">
        <f>L111*K111</f>
        <v>26000</v>
      </c>
    </row>
    <row r="112" spans="1:17" s="9" customFormat="1" ht="21" x14ac:dyDescent="0.25">
      <c r="A112" s="10"/>
      <c r="B112" s="10"/>
      <c r="C112" s="11"/>
      <c r="D112" s="12"/>
      <c r="E112" s="32" t="s">
        <v>15</v>
      </c>
      <c r="F112" s="14"/>
      <c r="G112" s="14"/>
      <c r="H112" s="14"/>
      <c r="I112" s="14"/>
      <c r="J112" s="15"/>
      <c r="K112" s="15"/>
      <c r="L112" s="16"/>
      <c r="M112" s="17">
        <f t="shared" ref="M112:P112" si="81">SUM(M111)</f>
        <v>4000</v>
      </c>
      <c r="N112" s="17">
        <f t="shared" si="81"/>
        <v>20000</v>
      </c>
      <c r="O112" s="17">
        <f t="shared" si="81"/>
        <v>0</v>
      </c>
      <c r="P112" s="17">
        <f t="shared" si="81"/>
        <v>2000</v>
      </c>
      <c r="Q112" s="18">
        <f>SUM(Q111)</f>
        <v>26000</v>
      </c>
    </row>
    <row r="113" spans="1:17" s="9" customFormat="1" ht="21" x14ac:dyDescent="0.25">
      <c r="A113" s="10"/>
      <c r="B113" s="10"/>
      <c r="C113" s="11"/>
      <c r="D113" s="12"/>
      <c r="E113" s="32"/>
      <c r="F113" s="14"/>
      <c r="G113" s="14"/>
      <c r="H113" s="14"/>
      <c r="I113" s="14"/>
      <c r="J113" s="15"/>
      <c r="K113" s="15"/>
      <c r="L113" s="16"/>
      <c r="M113" s="17"/>
      <c r="N113" s="17"/>
      <c r="O113" s="17"/>
      <c r="P113" s="17"/>
      <c r="Q113" s="18"/>
    </row>
    <row r="114" spans="1:17" ht="42" x14ac:dyDescent="0.3">
      <c r="A114" s="19">
        <v>16</v>
      </c>
      <c r="B114" s="19" t="s">
        <v>1340</v>
      </c>
      <c r="C114" s="41"/>
      <c r="D114" s="21"/>
      <c r="E114" s="22" t="s">
        <v>138</v>
      </c>
      <c r="F114" s="22"/>
      <c r="G114" s="22"/>
      <c r="H114" s="22"/>
      <c r="I114" s="42"/>
      <c r="J114" s="33"/>
      <c r="K114" s="33"/>
      <c r="L114" s="43"/>
      <c r="M114" s="43"/>
      <c r="N114" s="43"/>
      <c r="O114" s="43"/>
      <c r="P114" s="44"/>
      <c r="Q114" s="45"/>
    </row>
    <row r="115" spans="1:17" ht="28.5" customHeight="1" x14ac:dyDescent="0.25">
      <c r="A115" s="25"/>
      <c r="B115" s="25"/>
      <c r="C115" s="25" t="s">
        <v>139</v>
      </c>
      <c r="D115" s="26" t="s">
        <v>140</v>
      </c>
      <c r="E115" s="46" t="s">
        <v>141</v>
      </c>
      <c r="F115" s="49">
        <v>1000</v>
      </c>
      <c r="G115" s="49">
        <v>400</v>
      </c>
      <c r="H115" s="49">
        <v>20</v>
      </c>
      <c r="I115" s="49">
        <v>100</v>
      </c>
      <c r="J115" s="50">
        <f>SUM(F115:I115)</f>
        <v>1520</v>
      </c>
      <c r="K115" s="50">
        <f>J115*5</f>
        <v>7600</v>
      </c>
      <c r="L115" s="30">
        <v>65</v>
      </c>
      <c r="M115" s="30">
        <f t="shared" si="63"/>
        <v>325000</v>
      </c>
      <c r="N115" s="30">
        <f t="shared" si="64"/>
        <v>130000</v>
      </c>
      <c r="O115" s="30">
        <f t="shared" si="65"/>
        <v>6500</v>
      </c>
      <c r="P115" s="48">
        <f>I115*L115*5</f>
        <v>32500</v>
      </c>
      <c r="Q115" s="48">
        <f>L115*K115</f>
        <v>494000</v>
      </c>
    </row>
    <row r="116" spans="1:17" s="9" customFormat="1" ht="21" x14ac:dyDescent="0.25">
      <c r="A116" s="10"/>
      <c r="B116" s="10"/>
      <c r="C116" s="11"/>
      <c r="D116" s="12"/>
      <c r="E116" s="32" t="s">
        <v>15</v>
      </c>
      <c r="F116" s="14"/>
      <c r="G116" s="14"/>
      <c r="H116" s="14"/>
      <c r="I116" s="14"/>
      <c r="J116" s="15"/>
      <c r="K116" s="15"/>
      <c r="L116" s="16"/>
      <c r="M116" s="17">
        <f t="shared" ref="M116:P116" si="82">SUM(M115)</f>
        <v>325000</v>
      </c>
      <c r="N116" s="17">
        <f t="shared" si="82"/>
        <v>130000</v>
      </c>
      <c r="O116" s="17">
        <f t="shared" si="82"/>
        <v>6500</v>
      </c>
      <c r="P116" s="17">
        <f t="shared" si="82"/>
        <v>32500</v>
      </c>
      <c r="Q116" s="18">
        <f>SUM(Q115)</f>
        <v>494000</v>
      </c>
    </row>
    <row r="117" spans="1:17" s="9" customFormat="1" ht="21" x14ac:dyDescent="0.25">
      <c r="A117" s="10"/>
      <c r="B117" s="10"/>
      <c r="C117" s="11"/>
      <c r="D117" s="12"/>
      <c r="E117" s="32"/>
      <c r="F117" s="14"/>
      <c r="G117" s="14"/>
      <c r="H117" s="14"/>
      <c r="I117" s="14"/>
      <c r="J117" s="15"/>
      <c r="K117" s="15"/>
      <c r="L117" s="16"/>
      <c r="M117" s="17"/>
      <c r="N117" s="17"/>
      <c r="O117" s="17"/>
      <c r="P117" s="17"/>
      <c r="Q117" s="18"/>
    </row>
    <row r="118" spans="1:17" ht="21" x14ac:dyDescent="0.25">
      <c r="A118" s="19">
        <v>17</v>
      </c>
      <c r="B118" s="19" t="s">
        <v>1340</v>
      </c>
      <c r="C118" s="41"/>
      <c r="D118" s="21"/>
      <c r="E118" s="22" t="s">
        <v>142</v>
      </c>
      <c r="F118" s="23"/>
      <c r="G118" s="23"/>
      <c r="H118" s="23"/>
      <c r="I118" s="23"/>
      <c r="J118" s="64"/>
      <c r="K118" s="64"/>
      <c r="L118" s="34"/>
      <c r="M118" s="34"/>
      <c r="N118" s="34"/>
      <c r="O118" s="34"/>
      <c r="P118" s="65"/>
      <c r="Q118" s="65"/>
    </row>
    <row r="119" spans="1:17" x14ac:dyDescent="0.3">
      <c r="A119" s="25"/>
      <c r="B119" s="25"/>
      <c r="C119" s="25" t="s">
        <v>143</v>
      </c>
      <c r="D119" s="26" t="s">
        <v>144</v>
      </c>
      <c r="E119" s="46" t="s">
        <v>145</v>
      </c>
      <c r="F119" s="28"/>
      <c r="G119" s="28"/>
      <c r="H119" s="28"/>
      <c r="I119" s="28"/>
      <c r="J119" s="54"/>
      <c r="K119" s="54"/>
      <c r="L119" s="66"/>
      <c r="M119" s="66"/>
      <c r="N119" s="66"/>
      <c r="O119" s="66"/>
      <c r="P119" s="67"/>
      <c r="Q119" s="68"/>
    </row>
    <row r="120" spans="1:17" x14ac:dyDescent="0.25">
      <c r="A120" s="25"/>
      <c r="B120" s="25"/>
      <c r="C120" s="25"/>
      <c r="D120" s="26"/>
      <c r="E120" s="26" t="s">
        <v>146</v>
      </c>
      <c r="F120" s="28">
        <v>0</v>
      </c>
      <c r="G120" s="28">
        <v>0</v>
      </c>
      <c r="H120" s="28">
        <v>0</v>
      </c>
      <c r="I120" s="28">
        <v>2000</v>
      </c>
      <c r="J120" s="50">
        <f>SUM(F120:I120)</f>
        <v>2000</v>
      </c>
      <c r="K120" s="50">
        <f>J120*5</f>
        <v>10000</v>
      </c>
      <c r="L120" s="30">
        <v>26</v>
      </c>
      <c r="M120" s="30">
        <f t="shared" ref="M120:M127" si="83">F120*L120*5</f>
        <v>0</v>
      </c>
      <c r="N120" s="30">
        <f t="shared" ref="N120:N127" si="84">G120*L120*5</f>
        <v>0</v>
      </c>
      <c r="O120" s="30">
        <f t="shared" ref="O120:O127" si="85">H120*L120*5</f>
        <v>0</v>
      </c>
      <c r="P120" s="48">
        <f>I120*L120*5</f>
        <v>260000</v>
      </c>
      <c r="Q120" s="48">
        <f>L120*K120</f>
        <v>260000</v>
      </c>
    </row>
    <row r="121" spans="1:17" x14ac:dyDescent="0.25">
      <c r="A121" s="25"/>
      <c r="B121" s="25"/>
      <c r="C121" s="25"/>
      <c r="D121" s="26"/>
      <c r="E121" s="26" t="s">
        <v>22</v>
      </c>
      <c r="F121" s="28">
        <v>2000</v>
      </c>
      <c r="G121" s="28">
        <v>6000</v>
      </c>
      <c r="H121" s="28">
        <v>3000</v>
      </c>
      <c r="I121" s="28">
        <v>0</v>
      </c>
      <c r="J121" s="50">
        <f>SUM(F121:I121)</f>
        <v>11000</v>
      </c>
      <c r="K121" s="50">
        <f>J121*5</f>
        <v>55000</v>
      </c>
      <c r="L121" s="30">
        <v>26</v>
      </c>
      <c r="M121" s="30">
        <f t="shared" si="83"/>
        <v>260000</v>
      </c>
      <c r="N121" s="30">
        <f t="shared" si="84"/>
        <v>780000</v>
      </c>
      <c r="O121" s="30">
        <f t="shared" si="85"/>
        <v>390000</v>
      </c>
      <c r="P121" s="48">
        <f>I121*L121*5</f>
        <v>0</v>
      </c>
      <c r="Q121" s="48">
        <f>L121*K121</f>
        <v>1430000</v>
      </c>
    </row>
    <row r="122" spans="1:17" ht="36.75" customHeight="1" x14ac:dyDescent="0.25">
      <c r="A122" s="25"/>
      <c r="B122" s="25"/>
      <c r="C122" s="25" t="s">
        <v>147</v>
      </c>
      <c r="D122" s="26" t="s">
        <v>144</v>
      </c>
      <c r="E122" s="46" t="s">
        <v>148</v>
      </c>
      <c r="F122" s="28">
        <v>2000</v>
      </c>
      <c r="G122" s="28">
        <v>1200</v>
      </c>
      <c r="H122" s="28">
        <v>500</v>
      </c>
      <c r="I122" s="28">
        <v>500</v>
      </c>
      <c r="J122" s="50">
        <f>SUM(F122:I122)</f>
        <v>4200</v>
      </c>
      <c r="K122" s="50">
        <f>J122*5</f>
        <v>21000</v>
      </c>
      <c r="L122" s="30">
        <v>26</v>
      </c>
      <c r="M122" s="30">
        <f t="shared" si="83"/>
        <v>260000</v>
      </c>
      <c r="N122" s="30">
        <f t="shared" si="84"/>
        <v>156000</v>
      </c>
      <c r="O122" s="30">
        <f t="shared" si="85"/>
        <v>65000</v>
      </c>
      <c r="P122" s="48">
        <f>I122*L122*5</f>
        <v>65000</v>
      </c>
      <c r="Q122" s="48">
        <f>L122*K122</f>
        <v>546000</v>
      </c>
    </row>
    <row r="123" spans="1:17" ht="29.25" customHeight="1" x14ac:dyDescent="0.25">
      <c r="A123" s="25"/>
      <c r="B123" s="25"/>
      <c r="C123" s="25" t="s">
        <v>149</v>
      </c>
      <c r="D123" s="26" t="s">
        <v>150</v>
      </c>
      <c r="E123" s="46" t="s">
        <v>151</v>
      </c>
      <c r="F123" s="28">
        <v>400</v>
      </c>
      <c r="G123" s="28">
        <v>6000</v>
      </c>
      <c r="H123" s="28">
        <v>1500</v>
      </c>
      <c r="I123" s="28">
        <v>2500</v>
      </c>
      <c r="J123" s="50">
        <f>SUM(F123:I123)</f>
        <v>10400</v>
      </c>
      <c r="K123" s="50">
        <f>J123*5</f>
        <v>52000</v>
      </c>
      <c r="L123" s="30">
        <v>33</v>
      </c>
      <c r="M123" s="30">
        <f t="shared" si="83"/>
        <v>66000</v>
      </c>
      <c r="N123" s="30">
        <f t="shared" si="84"/>
        <v>990000</v>
      </c>
      <c r="O123" s="30">
        <f t="shared" si="85"/>
        <v>247500</v>
      </c>
      <c r="P123" s="48">
        <f>I123*L123*5</f>
        <v>412500</v>
      </c>
      <c r="Q123" s="48">
        <f>L123*K123</f>
        <v>1716000</v>
      </c>
    </row>
    <row r="124" spans="1:17" s="9" customFormat="1" ht="21" x14ac:dyDescent="0.25">
      <c r="A124" s="10"/>
      <c r="B124" s="10"/>
      <c r="C124" s="11"/>
      <c r="D124" s="12"/>
      <c r="E124" s="32"/>
      <c r="F124" s="14"/>
      <c r="G124" s="14"/>
      <c r="H124" s="14"/>
      <c r="I124" s="14"/>
      <c r="J124" s="15"/>
      <c r="K124" s="15"/>
      <c r="L124" s="16"/>
      <c r="M124" s="17">
        <f t="shared" ref="M124:P124" si="86">SUM(M119:M123)</f>
        <v>586000</v>
      </c>
      <c r="N124" s="17">
        <f t="shared" si="86"/>
        <v>1926000</v>
      </c>
      <c r="O124" s="17">
        <f t="shared" si="86"/>
        <v>702500</v>
      </c>
      <c r="P124" s="17">
        <f t="shared" si="86"/>
        <v>737500</v>
      </c>
      <c r="Q124" s="18">
        <f>SUM(Q119:Q123)</f>
        <v>3952000</v>
      </c>
    </row>
    <row r="125" spans="1:17" s="9" customFormat="1" ht="21" x14ac:dyDescent="0.25">
      <c r="A125" s="10"/>
      <c r="B125" s="10"/>
      <c r="C125" s="11"/>
      <c r="D125" s="12"/>
      <c r="E125" s="32"/>
      <c r="F125" s="14"/>
      <c r="G125" s="14"/>
      <c r="H125" s="14"/>
      <c r="I125" s="14"/>
      <c r="J125" s="15"/>
      <c r="K125" s="15"/>
      <c r="L125" s="16"/>
      <c r="M125" s="17"/>
      <c r="N125" s="17"/>
      <c r="O125" s="17"/>
      <c r="P125" s="17"/>
      <c r="Q125" s="18"/>
    </row>
    <row r="126" spans="1:17" ht="35.1" customHeight="1" x14ac:dyDescent="0.25">
      <c r="A126" s="19">
        <v>18</v>
      </c>
      <c r="B126" s="19" t="s">
        <v>1340</v>
      </c>
      <c r="C126" s="41"/>
      <c r="D126" s="21"/>
      <c r="E126" s="22" t="s">
        <v>152</v>
      </c>
      <c r="F126" s="23"/>
      <c r="G126" s="23"/>
      <c r="H126" s="23"/>
      <c r="I126" s="23"/>
      <c r="J126" s="64"/>
      <c r="K126" s="64"/>
      <c r="L126" s="34"/>
      <c r="M126" s="34"/>
      <c r="N126" s="34"/>
      <c r="O126" s="34"/>
      <c r="P126" s="65"/>
      <c r="Q126" s="65"/>
    </row>
    <row r="127" spans="1:17" x14ac:dyDescent="0.25">
      <c r="A127" s="25"/>
      <c r="B127" s="25"/>
      <c r="C127" s="25" t="s">
        <v>153</v>
      </c>
      <c r="D127" s="26" t="s">
        <v>154</v>
      </c>
      <c r="E127" s="46" t="s">
        <v>155</v>
      </c>
      <c r="F127" s="28">
        <v>500</v>
      </c>
      <c r="G127" s="28">
        <v>700</v>
      </c>
      <c r="H127" s="28">
        <v>500</v>
      </c>
      <c r="I127" s="28">
        <v>100</v>
      </c>
      <c r="J127" s="50">
        <f>SUM(F127:I127)</f>
        <v>1800</v>
      </c>
      <c r="K127" s="50">
        <f>J127*5</f>
        <v>9000</v>
      </c>
      <c r="L127" s="30">
        <v>10</v>
      </c>
      <c r="M127" s="30">
        <f t="shared" si="83"/>
        <v>25000</v>
      </c>
      <c r="N127" s="30">
        <f t="shared" si="84"/>
        <v>35000</v>
      </c>
      <c r="O127" s="30">
        <f t="shared" si="85"/>
        <v>25000</v>
      </c>
      <c r="P127" s="48">
        <f>I127*L127*5</f>
        <v>5000</v>
      </c>
      <c r="Q127" s="48">
        <f>L127*K127</f>
        <v>90000</v>
      </c>
    </row>
    <row r="128" spans="1:17" s="9" customFormat="1" ht="21" x14ac:dyDescent="0.25">
      <c r="A128" s="10"/>
      <c r="B128" s="10"/>
      <c r="C128" s="11"/>
      <c r="D128" s="12"/>
      <c r="E128" s="32"/>
      <c r="F128" s="14"/>
      <c r="G128" s="14"/>
      <c r="H128" s="14"/>
      <c r="I128" s="14"/>
      <c r="J128" s="15"/>
      <c r="K128" s="15"/>
      <c r="L128" s="16"/>
      <c r="M128" s="17">
        <f t="shared" ref="M128:P128" si="87">SUM(M127)</f>
        <v>25000</v>
      </c>
      <c r="N128" s="17">
        <f t="shared" si="87"/>
        <v>35000</v>
      </c>
      <c r="O128" s="17">
        <f t="shared" si="87"/>
        <v>25000</v>
      </c>
      <c r="P128" s="17">
        <f t="shared" si="87"/>
        <v>5000</v>
      </c>
      <c r="Q128" s="18">
        <f>SUM(Q127)</f>
        <v>90000</v>
      </c>
    </row>
    <row r="129" spans="1:17" s="9" customFormat="1" ht="21" x14ac:dyDescent="0.25">
      <c r="A129" s="10"/>
      <c r="B129" s="10"/>
      <c r="C129" s="11"/>
      <c r="D129" s="12"/>
      <c r="E129" s="32"/>
      <c r="F129" s="14"/>
      <c r="G129" s="14"/>
      <c r="H129" s="14"/>
      <c r="I129" s="14"/>
      <c r="J129" s="15"/>
      <c r="K129" s="15"/>
      <c r="L129" s="16"/>
      <c r="M129" s="17"/>
      <c r="N129" s="17"/>
      <c r="O129" s="17"/>
      <c r="P129" s="17"/>
      <c r="Q129" s="18"/>
    </row>
    <row r="130" spans="1:17" ht="21" x14ac:dyDescent="0.25">
      <c r="A130" s="19">
        <v>19</v>
      </c>
      <c r="B130" s="19" t="s">
        <v>1341</v>
      </c>
      <c r="C130" s="41"/>
      <c r="D130" s="21"/>
      <c r="E130" s="22" t="s">
        <v>156</v>
      </c>
      <c r="F130" s="23"/>
      <c r="G130" s="23"/>
      <c r="H130" s="23"/>
      <c r="I130" s="23"/>
      <c r="J130" s="64"/>
      <c r="K130" s="64"/>
      <c r="L130" s="34"/>
      <c r="M130" s="34"/>
      <c r="N130" s="34"/>
      <c r="O130" s="34"/>
      <c r="P130" s="65"/>
      <c r="Q130" s="65"/>
    </row>
    <row r="131" spans="1:17" ht="30" x14ac:dyDescent="0.3">
      <c r="A131" s="25"/>
      <c r="B131" s="25"/>
      <c r="C131" s="25" t="s">
        <v>157</v>
      </c>
      <c r="D131" s="26" t="s">
        <v>158</v>
      </c>
      <c r="E131" s="46" t="s">
        <v>159</v>
      </c>
      <c r="F131" s="28"/>
      <c r="G131" s="28"/>
      <c r="H131" s="28"/>
      <c r="I131" s="28"/>
      <c r="J131" s="54"/>
      <c r="K131" s="54"/>
      <c r="L131" s="66"/>
      <c r="M131" s="66"/>
      <c r="N131" s="66"/>
      <c r="O131" s="66"/>
      <c r="P131" s="67"/>
      <c r="Q131" s="68"/>
    </row>
    <row r="132" spans="1:17" x14ac:dyDescent="0.25">
      <c r="A132" s="25"/>
      <c r="B132" s="25"/>
      <c r="C132" s="25"/>
      <c r="D132" s="26"/>
      <c r="E132" s="26" t="s">
        <v>160</v>
      </c>
      <c r="F132" s="28">
        <v>30000</v>
      </c>
      <c r="G132" s="28">
        <v>0</v>
      </c>
      <c r="H132" s="28">
        <v>20000</v>
      </c>
      <c r="I132" s="28">
        <v>0</v>
      </c>
      <c r="J132" s="50">
        <f>SUM(F132:I132)</f>
        <v>50000</v>
      </c>
      <c r="K132" s="50">
        <f>J132*5</f>
        <v>250000</v>
      </c>
      <c r="L132" s="30">
        <v>0.4</v>
      </c>
      <c r="M132" s="30">
        <f t="shared" ref="M132:M135" si="88">F132*L132*5</f>
        <v>60000</v>
      </c>
      <c r="N132" s="30">
        <f t="shared" ref="N132:N135" si="89">G132*L132*5</f>
        <v>0</v>
      </c>
      <c r="O132" s="30">
        <f t="shared" ref="O132:O135" si="90">H132*L132*5</f>
        <v>40000</v>
      </c>
      <c r="P132" s="48">
        <f>I132*L132*5</f>
        <v>0</v>
      </c>
      <c r="Q132" s="48">
        <f>L132*K132</f>
        <v>100000</v>
      </c>
    </row>
    <row r="133" spans="1:17" x14ac:dyDescent="0.25">
      <c r="A133" s="25"/>
      <c r="B133" s="25"/>
      <c r="C133" s="25"/>
      <c r="D133" s="26"/>
      <c r="E133" s="26" t="s">
        <v>161</v>
      </c>
      <c r="F133" s="28">
        <v>30000</v>
      </c>
      <c r="G133" s="28">
        <v>0</v>
      </c>
      <c r="H133" s="28">
        <v>10000</v>
      </c>
      <c r="I133" s="28">
        <v>0</v>
      </c>
      <c r="J133" s="50">
        <f>SUM(F133:I133)</f>
        <v>40000</v>
      </c>
      <c r="K133" s="50">
        <f>J133*5</f>
        <v>200000</v>
      </c>
      <c r="L133" s="30">
        <v>0.5</v>
      </c>
      <c r="M133" s="30">
        <f t="shared" si="88"/>
        <v>75000</v>
      </c>
      <c r="N133" s="30">
        <f t="shared" si="89"/>
        <v>0</v>
      </c>
      <c r="O133" s="30">
        <f t="shared" si="90"/>
        <v>25000</v>
      </c>
      <c r="P133" s="48">
        <f>I133*L133*5</f>
        <v>0</v>
      </c>
      <c r="Q133" s="48">
        <f>L133*K133</f>
        <v>100000</v>
      </c>
    </row>
    <row r="134" spans="1:17" x14ac:dyDescent="0.25">
      <c r="A134" s="25"/>
      <c r="B134" s="25"/>
      <c r="C134" s="25"/>
      <c r="D134" s="26"/>
      <c r="E134" s="26" t="s">
        <v>162</v>
      </c>
      <c r="F134" s="28">
        <v>30000</v>
      </c>
      <c r="G134" s="28">
        <v>0</v>
      </c>
      <c r="H134" s="28">
        <v>5000</v>
      </c>
      <c r="I134" s="28">
        <v>0</v>
      </c>
      <c r="J134" s="50">
        <f>SUM(F134:I134)</f>
        <v>35000</v>
      </c>
      <c r="K134" s="50">
        <f>J134*5</f>
        <v>175000</v>
      </c>
      <c r="L134" s="30">
        <v>0.6</v>
      </c>
      <c r="M134" s="30">
        <f t="shared" si="88"/>
        <v>90000</v>
      </c>
      <c r="N134" s="30">
        <f t="shared" si="89"/>
        <v>0</v>
      </c>
      <c r="O134" s="30">
        <f t="shared" si="90"/>
        <v>15000</v>
      </c>
      <c r="P134" s="48">
        <f>I134*L134*5</f>
        <v>0</v>
      </c>
      <c r="Q134" s="48">
        <f>L134*K134</f>
        <v>105000</v>
      </c>
    </row>
    <row r="135" spans="1:17" x14ac:dyDescent="0.25">
      <c r="A135" s="25"/>
      <c r="B135" s="25"/>
      <c r="C135" s="25"/>
      <c r="D135" s="26"/>
      <c r="E135" s="26" t="s">
        <v>163</v>
      </c>
      <c r="F135" s="28">
        <v>30000</v>
      </c>
      <c r="G135" s="28">
        <v>0</v>
      </c>
      <c r="H135" s="28">
        <v>0</v>
      </c>
      <c r="I135" s="28">
        <v>0</v>
      </c>
      <c r="J135" s="50">
        <f>SUM(F135:I135)</f>
        <v>30000</v>
      </c>
      <c r="K135" s="50">
        <f>J135*5</f>
        <v>150000</v>
      </c>
      <c r="L135" s="30">
        <v>0.6</v>
      </c>
      <c r="M135" s="30">
        <f t="shared" si="88"/>
        <v>90000</v>
      </c>
      <c r="N135" s="30">
        <f t="shared" si="89"/>
        <v>0</v>
      </c>
      <c r="O135" s="30">
        <f t="shared" si="90"/>
        <v>0</v>
      </c>
      <c r="P135" s="48">
        <f>I135*L135*5</f>
        <v>0</v>
      </c>
      <c r="Q135" s="48">
        <f>L135*K135</f>
        <v>90000</v>
      </c>
    </row>
    <row r="136" spans="1:17" s="9" customFormat="1" ht="21" x14ac:dyDescent="0.25">
      <c r="A136" s="10"/>
      <c r="B136" s="10"/>
      <c r="C136" s="11"/>
      <c r="D136" s="12"/>
      <c r="E136" s="32"/>
      <c r="F136" s="14"/>
      <c r="G136" s="14"/>
      <c r="H136" s="14"/>
      <c r="I136" s="14"/>
      <c r="J136" s="15"/>
      <c r="K136" s="15"/>
      <c r="L136" s="16"/>
      <c r="M136" s="17">
        <f t="shared" ref="M136:P136" si="91">SUM(M131:M135)</f>
        <v>315000</v>
      </c>
      <c r="N136" s="17">
        <f t="shared" si="91"/>
        <v>0</v>
      </c>
      <c r="O136" s="17">
        <f t="shared" si="91"/>
        <v>80000</v>
      </c>
      <c r="P136" s="17">
        <f t="shared" si="91"/>
        <v>0</v>
      </c>
      <c r="Q136" s="18">
        <f>SUM(Q131:Q135)</f>
        <v>395000</v>
      </c>
    </row>
    <row r="137" spans="1:17" s="9" customFormat="1" ht="21" x14ac:dyDescent="0.25">
      <c r="A137" s="10"/>
      <c r="B137" s="10"/>
      <c r="C137" s="11"/>
      <c r="D137" s="12"/>
      <c r="E137" s="32"/>
      <c r="F137" s="14"/>
      <c r="G137" s="14"/>
      <c r="H137" s="14"/>
      <c r="I137" s="14"/>
      <c r="J137" s="15"/>
      <c r="K137" s="15"/>
      <c r="L137" s="16"/>
      <c r="M137" s="17"/>
      <c r="N137" s="17"/>
      <c r="O137" s="17"/>
      <c r="P137" s="17"/>
      <c r="Q137" s="18"/>
    </row>
    <row r="138" spans="1:17" ht="21" x14ac:dyDescent="0.25">
      <c r="A138" s="19">
        <v>20</v>
      </c>
      <c r="B138" s="19" t="s">
        <v>1340</v>
      </c>
      <c r="C138" s="41"/>
      <c r="D138" s="21"/>
      <c r="E138" s="22" t="s">
        <v>164</v>
      </c>
      <c r="F138" s="23"/>
      <c r="G138" s="23"/>
      <c r="H138" s="23"/>
      <c r="I138" s="23"/>
      <c r="J138" s="64"/>
      <c r="K138" s="64"/>
      <c r="L138" s="34"/>
      <c r="M138" s="34"/>
      <c r="N138" s="34"/>
      <c r="O138" s="34"/>
      <c r="P138" s="65"/>
      <c r="Q138" s="65"/>
    </row>
    <row r="139" spans="1:17" ht="30" x14ac:dyDescent="0.3">
      <c r="A139" s="25"/>
      <c r="B139" s="25"/>
      <c r="C139" s="25" t="s">
        <v>165</v>
      </c>
      <c r="D139" s="26" t="s">
        <v>166</v>
      </c>
      <c r="E139" s="46" t="s">
        <v>167</v>
      </c>
      <c r="F139" s="46"/>
      <c r="G139" s="46"/>
      <c r="H139" s="46"/>
      <c r="I139" s="69"/>
      <c r="J139" s="54"/>
      <c r="K139" s="54"/>
      <c r="L139" s="66"/>
      <c r="M139" s="66"/>
      <c r="N139" s="66"/>
      <c r="O139" s="66"/>
      <c r="P139" s="67"/>
      <c r="Q139" s="68"/>
    </row>
    <row r="140" spans="1:17" x14ac:dyDescent="0.3">
      <c r="A140" s="25"/>
      <c r="B140" s="25"/>
      <c r="C140" s="25"/>
      <c r="D140" s="26"/>
      <c r="E140" s="46" t="s">
        <v>168</v>
      </c>
      <c r="F140" s="46"/>
      <c r="G140" s="46"/>
      <c r="H140" s="46"/>
      <c r="I140" s="69"/>
      <c r="J140" s="54"/>
      <c r="K140" s="54"/>
      <c r="L140" s="66"/>
      <c r="M140" s="66"/>
      <c r="N140" s="66"/>
      <c r="O140" s="66"/>
      <c r="P140" s="67"/>
      <c r="Q140" s="68"/>
    </row>
    <row r="141" spans="1:17" x14ac:dyDescent="0.25">
      <c r="A141" s="25"/>
      <c r="B141" s="25"/>
      <c r="C141" s="25"/>
      <c r="D141" s="26"/>
      <c r="E141" s="26" t="s">
        <v>169</v>
      </c>
      <c r="F141" s="28">
        <v>10</v>
      </c>
      <c r="G141" s="28">
        <v>0</v>
      </c>
      <c r="H141" s="28">
        <v>0</v>
      </c>
      <c r="I141" s="28">
        <v>20</v>
      </c>
      <c r="J141" s="50">
        <f t="shared" ref="J141:J144" si="92">SUM(F141:I141)</f>
        <v>30</v>
      </c>
      <c r="K141" s="50">
        <f t="shared" ref="K141:K144" si="93">J141*5</f>
        <v>150</v>
      </c>
      <c r="L141" s="30">
        <v>6.5</v>
      </c>
      <c r="M141" s="30">
        <f t="shared" ref="M141:M144" si="94">F141*L141*5</f>
        <v>325</v>
      </c>
      <c r="N141" s="30">
        <f t="shared" ref="N141:N144" si="95">G141*L141*5</f>
        <v>0</v>
      </c>
      <c r="O141" s="30">
        <f t="shared" ref="O141:O144" si="96">H141*L141*5</f>
        <v>0</v>
      </c>
      <c r="P141" s="48">
        <f>I141*L141*5</f>
        <v>650</v>
      </c>
      <c r="Q141" s="48">
        <f>L141*K141</f>
        <v>975</v>
      </c>
    </row>
    <row r="142" spans="1:17" x14ac:dyDescent="0.25">
      <c r="A142" s="25"/>
      <c r="B142" s="25"/>
      <c r="C142" s="25"/>
      <c r="D142" s="26"/>
      <c r="E142" s="26" t="s">
        <v>170</v>
      </c>
      <c r="F142" s="28">
        <v>10</v>
      </c>
      <c r="G142" s="28">
        <v>0</v>
      </c>
      <c r="H142" s="28">
        <v>0</v>
      </c>
      <c r="I142" s="28">
        <v>20</v>
      </c>
      <c r="J142" s="50">
        <f t="shared" si="92"/>
        <v>30</v>
      </c>
      <c r="K142" s="50">
        <f t="shared" si="93"/>
        <v>150</v>
      </c>
      <c r="L142" s="30">
        <v>6.5</v>
      </c>
      <c r="M142" s="30">
        <f t="shared" si="94"/>
        <v>325</v>
      </c>
      <c r="N142" s="30">
        <f t="shared" si="95"/>
        <v>0</v>
      </c>
      <c r="O142" s="30">
        <f t="shared" si="96"/>
        <v>0</v>
      </c>
      <c r="P142" s="48">
        <f>I142*L142*5</f>
        <v>650</v>
      </c>
      <c r="Q142" s="48">
        <f>L142*K142</f>
        <v>975</v>
      </c>
    </row>
    <row r="143" spans="1:17" x14ac:dyDescent="0.25">
      <c r="A143" s="25"/>
      <c r="B143" s="25"/>
      <c r="C143" s="25"/>
      <c r="D143" s="26"/>
      <c r="E143" s="26" t="s">
        <v>171</v>
      </c>
      <c r="F143" s="28">
        <v>10</v>
      </c>
      <c r="G143" s="28">
        <v>0</v>
      </c>
      <c r="H143" s="28">
        <v>0</v>
      </c>
      <c r="I143" s="28">
        <v>20</v>
      </c>
      <c r="J143" s="50">
        <f t="shared" si="92"/>
        <v>30</v>
      </c>
      <c r="K143" s="50">
        <f t="shared" si="93"/>
        <v>150</v>
      </c>
      <c r="L143" s="30">
        <v>6</v>
      </c>
      <c r="M143" s="30">
        <f t="shared" si="94"/>
        <v>300</v>
      </c>
      <c r="N143" s="30">
        <f t="shared" si="95"/>
        <v>0</v>
      </c>
      <c r="O143" s="30">
        <f t="shared" si="96"/>
        <v>0</v>
      </c>
      <c r="P143" s="48">
        <f>I143*L143*5</f>
        <v>600</v>
      </c>
      <c r="Q143" s="48">
        <f>L143*K143</f>
        <v>900</v>
      </c>
    </row>
    <row r="144" spans="1:17" x14ac:dyDescent="0.25">
      <c r="A144" s="25"/>
      <c r="B144" s="25"/>
      <c r="C144" s="25"/>
      <c r="D144" s="26"/>
      <c r="E144" s="26" t="s">
        <v>172</v>
      </c>
      <c r="F144" s="28">
        <v>10</v>
      </c>
      <c r="G144" s="28">
        <v>0</v>
      </c>
      <c r="H144" s="28">
        <v>0</v>
      </c>
      <c r="I144" s="28">
        <v>20</v>
      </c>
      <c r="J144" s="50">
        <f t="shared" si="92"/>
        <v>30</v>
      </c>
      <c r="K144" s="50">
        <f t="shared" si="93"/>
        <v>150</v>
      </c>
      <c r="L144" s="30">
        <v>6</v>
      </c>
      <c r="M144" s="30">
        <f t="shared" si="94"/>
        <v>300</v>
      </c>
      <c r="N144" s="30">
        <f t="shared" si="95"/>
        <v>0</v>
      </c>
      <c r="O144" s="30">
        <f t="shared" si="96"/>
        <v>0</v>
      </c>
      <c r="P144" s="48">
        <f>I144*L144*5</f>
        <v>600</v>
      </c>
      <c r="Q144" s="48">
        <f>L144*K144</f>
        <v>900</v>
      </c>
    </row>
    <row r="145" spans="1:17" x14ac:dyDescent="0.3">
      <c r="A145" s="25"/>
      <c r="B145" s="25"/>
      <c r="C145" s="25"/>
      <c r="D145" s="26"/>
      <c r="E145" s="46" t="s">
        <v>173</v>
      </c>
      <c r="F145" s="46"/>
      <c r="G145" s="46"/>
      <c r="H145" s="46"/>
      <c r="I145" s="69"/>
      <c r="J145" s="54"/>
      <c r="K145" s="54"/>
      <c r="L145" s="66"/>
      <c r="M145" s="66"/>
      <c r="N145" s="66"/>
      <c r="O145" s="66"/>
      <c r="P145" s="67"/>
      <c r="Q145" s="68"/>
    </row>
    <row r="146" spans="1:17" x14ac:dyDescent="0.25">
      <c r="A146" s="25"/>
      <c r="B146" s="25"/>
      <c r="C146" s="25"/>
      <c r="D146" s="26"/>
      <c r="E146" s="26" t="s">
        <v>174</v>
      </c>
      <c r="F146" s="28">
        <v>3000</v>
      </c>
      <c r="G146" s="28">
        <v>4000</v>
      </c>
      <c r="H146" s="28">
        <v>500</v>
      </c>
      <c r="I146" s="28">
        <v>800</v>
      </c>
      <c r="J146" s="50">
        <f>SUM(F146:I146)</f>
        <v>8300</v>
      </c>
      <c r="K146" s="50">
        <f>J146*5</f>
        <v>41500</v>
      </c>
      <c r="L146" s="30">
        <v>0.3</v>
      </c>
      <c r="M146" s="30">
        <f t="shared" ref="M146:M159" si="97">F146*L146*5</f>
        <v>4500</v>
      </c>
      <c r="N146" s="30">
        <f t="shared" ref="N146:N159" si="98">G146*L146*5</f>
        <v>6000</v>
      </c>
      <c r="O146" s="30">
        <f t="shared" ref="O146:O159" si="99">H146*L146*5</f>
        <v>750</v>
      </c>
      <c r="P146" s="48">
        <f t="shared" ref="P146:P159" si="100">I146*L146*5</f>
        <v>1200</v>
      </c>
      <c r="Q146" s="48">
        <f t="shared" ref="Q146:Q159" si="101">L146*K146</f>
        <v>12450</v>
      </c>
    </row>
    <row r="147" spans="1:17" x14ac:dyDescent="0.25">
      <c r="A147" s="25"/>
      <c r="B147" s="25"/>
      <c r="C147" s="25"/>
      <c r="D147" s="26"/>
      <c r="E147" s="26" t="s">
        <v>175</v>
      </c>
      <c r="F147" s="28">
        <v>300</v>
      </c>
      <c r="G147" s="28">
        <v>500</v>
      </c>
      <c r="H147" s="28">
        <v>0</v>
      </c>
      <c r="I147" s="28">
        <v>0</v>
      </c>
      <c r="J147" s="50">
        <f t="shared" ref="J147:J159" si="102">SUM(F147:I147)</f>
        <v>800</v>
      </c>
      <c r="K147" s="50">
        <f t="shared" ref="K147:K187" si="103">J147*5</f>
        <v>4000</v>
      </c>
      <c r="L147" s="30">
        <v>0.15</v>
      </c>
      <c r="M147" s="30">
        <f t="shared" si="97"/>
        <v>225</v>
      </c>
      <c r="N147" s="30">
        <f t="shared" si="98"/>
        <v>375</v>
      </c>
      <c r="O147" s="30">
        <f t="shared" si="99"/>
        <v>0</v>
      </c>
      <c r="P147" s="48">
        <f t="shared" si="100"/>
        <v>0</v>
      </c>
      <c r="Q147" s="48">
        <f t="shared" si="101"/>
        <v>600</v>
      </c>
    </row>
    <row r="148" spans="1:17" x14ac:dyDescent="0.25">
      <c r="A148" s="25"/>
      <c r="B148" s="25"/>
      <c r="C148" s="25"/>
      <c r="D148" s="26"/>
      <c r="E148" s="26" t="s">
        <v>176</v>
      </c>
      <c r="F148" s="28">
        <v>3000</v>
      </c>
      <c r="G148" s="28">
        <v>4000</v>
      </c>
      <c r="H148" s="28">
        <v>200</v>
      </c>
      <c r="I148" s="28">
        <v>1200</v>
      </c>
      <c r="J148" s="50">
        <f t="shared" si="102"/>
        <v>8400</v>
      </c>
      <c r="K148" s="50">
        <f t="shared" si="103"/>
        <v>42000</v>
      </c>
      <c r="L148" s="30">
        <v>0.3</v>
      </c>
      <c r="M148" s="30">
        <f t="shared" si="97"/>
        <v>4500</v>
      </c>
      <c r="N148" s="30">
        <f t="shared" si="98"/>
        <v>6000</v>
      </c>
      <c r="O148" s="30">
        <f t="shared" si="99"/>
        <v>300</v>
      </c>
      <c r="P148" s="48">
        <f t="shared" si="100"/>
        <v>1800</v>
      </c>
      <c r="Q148" s="48">
        <f t="shared" si="101"/>
        <v>12600</v>
      </c>
    </row>
    <row r="149" spans="1:17" x14ac:dyDescent="0.25">
      <c r="A149" s="25"/>
      <c r="B149" s="25"/>
      <c r="C149" s="25"/>
      <c r="D149" s="26"/>
      <c r="E149" s="26" t="s">
        <v>175</v>
      </c>
      <c r="F149" s="28">
        <v>300</v>
      </c>
      <c r="G149" s="28">
        <v>400</v>
      </c>
      <c r="H149" s="28">
        <v>0</v>
      </c>
      <c r="I149" s="28">
        <v>0</v>
      </c>
      <c r="J149" s="50">
        <f t="shared" si="102"/>
        <v>700</v>
      </c>
      <c r="K149" s="50">
        <f t="shared" si="103"/>
        <v>3500</v>
      </c>
      <c r="L149" s="30">
        <v>0.15</v>
      </c>
      <c r="M149" s="30">
        <f t="shared" si="97"/>
        <v>225</v>
      </c>
      <c r="N149" s="30">
        <f t="shared" si="98"/>
        <v>300</v>
      </c>
      <c r="O149" s="30">
        <f t="shared" si="99"/>
        <v>0</v>
      </c>
      <c r="P149" s="48">
        <f t="shared" si="100"/>
        <v>0</v>
      </c>
      <c r="Q149" s="48">
        <f t="shared" si="101"/>
        <v>525</v>
      </c>
    </row>
    <row r="150" spans="1:17" x14ac:dyDescent="0.25">
      <c r="A150" s="25"/>
      <c r="B150" s="25"/>
      <c r="C150" s="25"/>
      <c r="D150" s="26"/>
      <c r="E150" s="26" t="s">
        <v>177</v>
      </c>
      <c r="F150" s="28">
        <v>5000</v>
      </c>
      <c r="G150" s="28">
        <v>2000</v>
      </c>
      <c r="H150" s="28">
        <v>2000</v>
      </c>
      <c r="I150" s="28">
        <v>2000</v>
      </c>
      <c r="J150" s="50">
        <f t="shared" si="102"/>
        <v>11000</v>
      </c>
      <c r="K150" s="50">
        <f t="shared" si="103"/>
        <v>55000</v>
      </c>
      <c r="L150" s="30">
        <v>0.35</v>
      </c>
      <c r="M150" s="30">
        <f t="shared" si="97"/>
        <v>8750</v>
      </c>
      <c r="N150" s="30">
        <f t="shared" si="98"/>
        <v>3500</v>
      </c>
      <c r="O150" s="30">
        <f t="shared" si="99"/>
        <v>3500</v>
      </c>
      <c r="P150" s="48">
        <f t="shared" si="100"/>
        <v>3500</v>
      </c>
      <c r="Q150" s="48">
        <f t="shared" si="101"/>
        <v>19250</v>
      </c>
    </row>
    <row r="151" spans="1:17" x14ac:dyDescent="0.25">
      <c r="A151" s="25"/>
      <c r="B151" s="25"/>
      <c r="C151" s="25"/>
      <c r="D151" s="26"/>
      <c r="E151" s="26" t="s">
        <v>175</v>
      </c>
      <c r="F151" s="28">
        <v>500</v>
      </c>
      <c r="G151" s="28">
        <v>200</v>
      </c>
      <c r="H151" s="28">
        <v>0</v>
      </c>
      <c r="I151" s="28">
        <v>0</v>
      </c>
      <c r="J151" s="50">
        <f t="shared" si="102"/>
        <v>700</v>
      </c>
      <c r="K151" s="50">
        <f t="shared" si="103"/>
        <v>3500</v>
      </c>
      <c r="L151" s="30">
        <v>0.15</v>
      </c>
      <c r="M151" s="30">
        <f t="shared" si="97"/>
        <v>375</v>
      </c>
      <c r="N151" s="30">
        <f t="shared" si="98"/>
        <v>150</v>
      </c>
      <c r="O151" s="30">
        <f t="shared" si="99"/>
        <v>0</v>
      </c>
      <c r="P151" s="48">
        <f t="shared" si="100"/>
        <v>0</v>
      </c>
      <c r="Q151" s="48">
        <f t="shared" si="101"/>
        <v>525</v>
      </c>
    </row>
    <row r="152" spans="1:17" x14ac:dyDescent="0.25">
      <c r="A152" s="25"/>
      <c r="B152" s="25"/>
      <c r="C152" s="25"/>
      <c r="D152" s="26"/>
      <c r="E152" s="26" t="s">
        <v>178</v>
      </c>
      <c r="F152" s="28">
        <v>3000</v>
      </c>
      <c r="G152" s="28">
        <v>6000</v>
      </c>
      <c r="H152" s="28">
        <v>30000</v>
      </c>
      <c r="I152" s="28">
        <v>1800</v>
      </c>
      <c r="J152" s="50">
        <f t="shared" si="102"/>
        <v>40800</v>
      </c>
      <c r="K152" s="50">
        <f t="shared" si="103"/>
        <v>204000</v>
      </c>
      <c r="L152" s="30">
        <v>0.35</v>
      </c>
      <c r="M152" s="30">
        <f t="shared" si="97"/>
        <v>5250</v>
      </c>
      <c r="N152" s="30">
        <f t="shared" si="98"/>
        <v>10500</v>
      </c>
      <c r="O152" s="30">
        <f t="shared" si="99"/>
        <v>52500</v>
      </c>
      <c r="P152" s="48">
        <f t="shared" si="100"/>
        <v>3150</v>
      </c>
      <c r="Q152" s="48">
        <f t="shared" si="101"/>
        <v>71400</v>
      </c>
    </row>
    <row r="153" spans="1:17" x14ac:dyDescent="0.25">
      <c r="A153" s="25"/>
      <c r="B153" s="25"/>
      <c r="C153" s="25"/>
      <c r="D153" s="26"/>
      <c r="E153" s="26" t="s">
        <v>179</v>
      </c>
      <c r="F153" s="28">
        <v>200</v>
      </c>
      <c r="G153" s="28">
        <v>800</v>
      </c>
      <c r="H153" s="28">
        <v>0</v>
      </c>
      <c r="I153" s="28">
        <v>0</v>
      </c>
      <c r="J153" s="50">
        <f t="shared" si="102"/>
        <v>1000</v>
      </c>
      <c r="K153" s="50">
        <f t="shared" si="103"/>
        <v>5000</v>
      </c>
      <c r="L153" s="30">
        <v>0.15</v>
      </c>
      <c r="M153" s="30">
        <f t="shared" si="97"/>
        <v>150</v>
      </c>
      <c r="N153" s="30">
        <f t="shared" si="98"/>
        <v>600</v>
      </c>
      <c r="O153" s="30">
        <f t="shared" si="99"/>
        <v>0</v>
      </c>
      <c r="P153" s="48">
        <f t="shared" si="100"/>
        <v>0</v>
      </c>
      <c r="Q153" s="48">
        <f t="shared" si="101"/>
        <v>750</v>
      </c>
    </row>
    <row r="154" spans="1:17" x14ac:dyDescent="0.25">
      <c r="A154" s="25"/>
      <c r="B154" s="25"/>
      <c r="C154" s="25"/>
      <c r="D154" s="26"/>
      <c r="E154" s="26" t="s">
        <v>180</v>
      </c>
      <c r="F154" s="28">
        <v>5000</v>
      </c>
      <c r="G154" s="28">
        <v>6400</v>
      </c>
      <c r="H154" s="28">
        <v>70000</v>
      </c>
      <c r="I154" s="28">
        <v>8000</v>
      </c>
      <c r="J154" s="50">
        <f t="shared" si="102"/>
        <v>89400</v>
      </c>
      <c r="K154" s="50">
        <f t="shared" si="103"/>
        <v>447000</v>
      </c>
      <c r="L154" s="30">
        <v>0.4</v>
      </c>
      <c r="M154" s="30">
        <f t="shared" si="97"/>
        <v>10000</v>
      </c>
      <c r="N154" s="30">
        <f t="shared" si="98"/>
        <v>12800</v>
      </c>
      <c r="O154" s="30">
        <f t="shared" si="99"/>
        <v>140000</v>
      </c>
      <c r="P154" s="48">
        <f t="shared" si="100"/>
        <v>16000</v>
      </c>
      <c r="Q154" s="48">
        <f t="shared" si="101"/>
        <v>178800</v>
      </c>
    </row>
    <row r="155" spans="1:17" x14ac:dyDescent="0.25">
      <c r="A155" s="25"/>
      <c r="B155" s="25"/>
      <c r="C155" s="25"/>
      <c r="D155" s="26"/>
      <c r="E155" s="26" t="s">
        <v>181</v>
      </c>
      <c r="F155" s="28">
        <v>500</v>
      </c>
      <c r="G155" s="28">
        <v>600</v>
      </c>
      <c r="H155" s="28">
        <v>0</v>
      </c>
      <c r="I155" s="28">
        <v>0</v>
      </c>
      <c r="J155" s="50">
        <f t="shared" si="102"/>
        <v>1100</v>
      </c>
      <c r="K155" s="50">
        <f t="shared" si="103"/>
        <v>5500</v>
      </c>
      <c r="L155" s="30">
        <v>0.15</v>
      </c>
      <c r="M155" s="30">
        <f t="shared" si="97"/>
        <v>375</v>
      </c>
      <c r="N155" s="30">
        <f t="shared" si="98"/>
        <v>450</v>
      </c>
      <c r="O155" s="30">
        <f t="shared" si="99"/>
        <v>0</v>
      </c>
      <c r="P155" s="48">
        <f t="shared" si="100"/>
        <v>0</v>
      </c>
      <c r="Q155" s="48">
        <f t="shared" si="101"/>
        <v>825</v>
      </c>
    </row>
    <row r="156" spans="1:17" x14ac:dyDescent="0.25">
      <c r="A156" s="25"/>
      <c r="B156" s="25"/>
      <c r="C156" s="25"/>
      <c r="D156" s="26"/>
      <c r="E156" s="26" t="s">
        <v>182</v>
      </c>
      <c r="F156" s="28">
        <v>5000</v>
      </c>
      <c r="G156" s="28">
        <v>5000</v>
      </c>
      <c r="H156" s="28">
        <v>50000</v>
      </c>
      <c r="I156" s="28">
        <v>90000</v>
      </c>
      <c r="J156" s="50">
        <f t="shared" si="102"/>
        <v>150000</v>
      </c>
      <c r="K156" s="50">
        <f t="shared" si="103"/>
        <v>750000</v>
      </c>
      <c r="L156" s="30">
        <v>0.4</v>
      </c>
      <c r="M156" s="30">
        <f t="shared" si="97"/>
        <v>10000</v>
      </c>
      <c r="N156" s="30">
        <f t="shared" si="98"/>
        <v>10000</v>
      </c>
      <c r="O156" s="30">
        <f t="shared" si="99"/>
        <v>100000</v>
      </c>
      <c r="P156" s="48">
        <f t="shared" si="100"/>
        <v>180000</v>
      </c>
      <c r="Q156" s="48">
        <f t="shared" si="101"/>
        <v>300000</v>
      </c>
    </row>
    <row r="157" spans="1:17" x14ac:dyDescent="0.25">
      <c r="A157" s="25"/>
      <c r="B157" s="25"/>
      <c r="C157" s="25"/>
      <c r="D157" s="26"/>
      <c r="E157" s="26" t="s">
        <v>175</v>
      </c>
      <c r="F157" s="28">
        <v>500</v>
      </c>
      <c r="G157" s="28">
        <v>1000</v>
      </c>
      <c r="H157" s="28">
        <v>0</v>
      </c>
      <c r="I157" s="28">
        <v>0</v>
      </c>
      <c r="J157" s="50">
        <f t="shared" si="102"/>
        <v>1500</v>
      </c>
      <c r="K157" s="50">
        <f t="shared" si="103"/>
        <v>7500</v>
      </c>
      <c r="L157" s="30">
        <v>0.15</v>
      </c>
      <c r="M157" s="30">
        <f t="shared" si="97"/>
        <v>375</v>
      </c>
      <c r="N157" s="30">
        <f t="shared" si="98"/>
        <v>750</v>
      </c>
      <c r="O157" s="30">
        <f t="shared" si="99"/>
        <v>0</v>
      </c>
      <c r="P157" s="48">
        <f t="shared" si="100"/>
        <v>0</v>
      </c>
      <c r="Q157" s="48">
        <f t="shared" si="101"/>
        <v>1125</v>
      </c>
    </row>
    <row r="158" spans="1:17" x14ac:dyDescent="0.25">
      <c r="A158" s="25"/>
      <c r="B158" s="25"/>
      <c r="C158" s="25"/>
      <c r="D158" s="26"/>
      <c r="E158" s="26" t="s">
        <v>183</v>
      </c>
      <c r="F158" s="28">
        <v>2000</v>
      </c>
      <c r="G158" s="28">
        <v>6000</v>
      </c>
      <c r="H158" s="28">
        <v>15000</v>
      </c>
      <c r="I158" s="28">
        <v>0</v>
      </c>
      <c r="J158" s="50">
        <f t="shared" si="102"/>
        <v>23000</v>
      </c>
      <c r="K158" s="50">
        <f t="shared" si="103"/>
        <v>115000</v>
      </c>
      <c r="L158" s="30">
        <v>0.4</v>
      </c>
      <c r="M158" s="30">
        <f t="shared" si="97"/>
        <v>4000</v>
      </c>
      <c r="N158" s="30">
        <f t="shared" si="98"/>
        <v>12000</v>
      </c>
      <c r="O158" s="30">
        <f t="shared" si="99"/>
        <v>30000</v>
      </c>
      <c r="P158" s="48">
        <f t="shared" si="100"/>
        <v>0</v>
      </c>
      <c r="Q158" s="48">
        <f t="shared" si="101"/>
        <v>46000</v>
      </c>
    </row>
    <row r="159" spans="1:17" x14ac:dyDescent="0.25">
      <c r="A159" s="25"/>
      <c r="B159" s="25"/>
      <c r="C159" s="25"/>
      <c r="D159" s="26"/>
      <c r="E159" s="70" t="s">
        <v>184</v>
      </c>
      <c r="F159" s="28"/>
      <c r="G159" s="28"/>
      <c r="H159" s="28">
        <v>100</v>
      </c>
      <c r="I159" s="28">
        <v>1400</v>
      </c>
      <c r="J159" s="50">
        <f t="shared" si="102"/>
        <v>1500</v>
      </c>
      <c r="K159" s="50">
        <f t="shared" si="103"/>
        <v>7500</v>
      </c>
      <c r="L159" s="30">
        <v>0.4</v>
      </c>
      <c r="M159" s="30">
        <f t="shared" si="97"/>
        <v>0</v>
      </c>
      <c r="N159" s="30">
        <f t="shared" si="98"/>
        <v>0</v>
      </c>
      <c r="O159" s="30">
        <f t="shared" si="99"/>
        <v>200</v>
      </c>
      <c r="P159" s="48">
        <f t="shared" si="100"/>
        <v>2800</v>
      </c>
      <c r="Q159" s="48">
        <f t="shared" si="101"/>
        <v>3000</v>
      </c>
    </row>
    <row r="160" spans="1:17" ht="30" x14ac:dyDescent="0.25">
      <c r="A160" s="25"/>
      <c r="B160" s="25"/>
      <c r="C160" s="25" t="s">
        <v>185</v>
      </c>
      <c r="D160" s="26" t="s">
        <v>186</v>
      </c>
      <c r="E160" s="46" t="s">
        <v>187</v>
      </c>
      <c r="F160" s="28"/>
      <c r="G160" s="28"/>
      <c r="H160" s="28"/>
      <c r="I160" s="28"/>
      <c r="J160" s="54"/>
      <c r="K160" s="54"/>
      <c r="L160" s="30"/>
      <c r="M160" s="30"/>
      <c r="N160" s="30"/>
      <c r="O160" s="30"/>
      <c r="P160" s="48"/>
      <c r="Q160" s="48"/>
    </row>
    <row r="161" spans="1:17" x14ac:dyDescent="0.25">
      <c r="A161" s="25"/>
      <c r="B161" s="25"/>
      <c r="C161" s="25"/>
      <c r="D161" s="26"/>
      <c r="E161" s="26" t="s">
        <v>188</v>
      </c>
      <c r="F161" s="28">
        <v>3000</v>
      </c>
      <c r="G161" s="28">
        <v>4000</v>
      </c>
      <c r="H161" s="28">
        <v>4500</v>
      </c>
      <c r="I161" s="28">
        <v>800</v>
      </c>
      <c r="J161" s="50">
        <f t="shared" ref="J161:J174" si="104">SUM(F161:I161)</f>
        <v>12300</v>
      </c>
      <c r="K161" s="50">
        <f t="shared" si="103"/>
        <v>61500</v>
      </c>
      <c r="L161" s="30">
        <v>0.45</v>
      </c>
      <c r="M161" s="30">
        <f t="shared" ref="M161:M174" si="105">F161*L161*5</f>
        <v>6750</v>
      </c>
      <c r="N161" s="30">
        <f t="shared" ref="N161:N174" si="106">G161*L161*5</f>
        <v>9000</v>
      </c>
      <c r="O161" s="30">
        <f t="shared" ref="O161:O174" si="107">H161*L161*5</f>
        <v>10125</v>
      </c>
      <c r="P161" s="48">
        <f t="shared" ref="P161:P174" si="108">I161*L161*5</f>
        <v>1800</v>
      </c>
      <c r="Q161" s="48">
        <f t="shared" ref="Q161:Q174" si="109">L161*K161</f>
        <v>27675</v>
      </c>
    </row>
    <row r="162" spans="1:17" x14ac:dyDescent="0.25">
      <c r="A162" s="25"/>
      <c r="B162" s="25"/>
      <c r="C162" s="25"/>
      <c r="D162" s="26"/>
      <c r="E162" s="26" t="s">
        <v>175</v>
      </c>
      <c r="F162" s="28">
        <v>300</v>
      </c>
      <c r="G162" s="28">
        <v>400</v>
      </c>
      <c r="H162" s="28">
        <v>0</v>
      </c>
      <c r="I162" s="28">
        <v>0</v>
      </c>
      <c r="J162" s="50">
        <f t="shared" si="104"/>
        <v>700</v>
      </c>
      <c r="K162" s="50">
        <f t="shared" si="103"/>
        <v>3500</v>
      </c>
      <c r="L162" s="30">
        <v>0.15</v>
      </c>
      <c r="M162" s="30">
        <f t="shared" si="105"/>
        <v>225</v>
      </c>
      <c r="N162" s="30">
        <f t="shared" si="106"/>
        <v>300</v>
      </c>
      <c r="O162" s="30">
        <f t="shared" si="107"/>
        <v>0</v>
      </c>
      <c r="P162" s="48">
        <f t="shared" si="108"/>
        <v>0</v>
      </c>
      <c r="Q162" s="48">
        <f t="shared" si="109"/>
        <v>525</v>
      </c>
    </row>
    <row r="163" spans="1:17" x14ac:dyDescent="0.25">
      <c r="A163" s="25"/>
      <c r="B163" s="25"/>
      <c r="C163" s="25"/>
      <c r="D163" s="26"/>
      <c r="E163" s="26" t="s">
        <v>176</v>
      </c>
      <c r="F163" s="28">
        <v>5000</v>
      </c>
      <c r="G163" s="28">
        <v>3000</v>
      </c>
      <c r="H163" s="28">
        <v>12000</v>
      </c>
      <c r="I163" s="28">
        <v>1200</v>
      </c>
      <c r="J163" s="50">
        <f t="shared" si="104"/>
        <v>21200</v>
      </c>
      <c r="K163" s="50">
        <f t="shared" si="103"/>
        <v>106000</v>
      </c>
      <c r="L163" s="30">
        <v>0.45</v>
      </c>
      <c r="M163" s="30">
        <f t="shared" si="105"/>
        <v>11250</v>
      </c>
      <c r="N163" s="30">
        <f t="shared" si="106"/>
        <v>6750</v>
      </c>
      <c r="O163" s="30">
        <f t="shared" si="107"/>
        <v>27000</v>
      </c>
      <c r="P163" s="48">
        <f t="shared" si="108"/>
        <v>2700</v>
      </c>
      <c r="Q163" s="48">
        <f t="shared" si="109"/>
        <v>47700</v>
      </c>
    </row>
    <row r="164" spans="1:17" x14ac:dyDescent="0.25">
      <c r="A164" s="25"/>
      <c r="B164" s="25"/>
      <c r="C164" s="25"/>
      <c r="D164" s="26"/>
      <c r="E164" s="26" t="s">
        <v>175</v>
      </c>
      <c r="F164" s="28">
        <v>500</v>
      </c>
      <c r="G164" s="28">
        <v>500</v>
      </c>
      <c r="H164" s="28">
        <v>0</v>
      </c>
      <c r="I164" s="28">
        <v>0</v>
      </c>
      <c r="J164" s="50">
        <f t="shared" si="104"/>
        <v>1000</v>
      </c>
      <c r="K164" s="50">
        <f t="shared" si="103"/>
        <v>5000</v>
      </c>
      <c r="L164" s="30">
        <v>0.15</v>
      </c>
      <c r="M164" s="30">
        <f t="shared" si="105"/>
        <v>375</v>
      </c>
      <c r="N164" s="30">
        <f t="shared" si="106"/>
        <v>375</v>
      </c>
      <c r="O164" s="30">
        <f t="shared" si="107"/>
        <v>0</v>
      </c>
      <c r="P164" s="48">
        <f t="shared" si="108"/>
        <v>0</v>
      </c>
      <c r="Q164" s="48">
        <f t="shared" si="109"/>
        <v>750</v>
      </c>
    </row>
    <row r="165" spans="1:17" x14ac:dyDescent="0.25">
      <c r="A165" s="25"/>
      <c r="B165" s="25"/>
      <c r="C165" s="25"/>
      <c r="D165" s="26"/>
      <c r="E165" s="26" t="s">
        <v>177</v>
      </c>
      <c r="F165" s="28">
        <v>3000</v>
      </c>
      <c r="G165" s="28">
        <v>4000</v>
      </c>
      <c r="H165" s="28">
        <v>100</v>
      </c>
      <c r="I165" s="28">
        <v>2000</v>
      </c>
      <c r="J165" s="50">
        <f t="shared" si="104"/>
        <v>9100</v>
      </c>
      <c r="K165" s="50">
        <f t="shared" si="103"/>
        <v>45500</v>
      </c>
      <c r="L165" s="30">
        <v>0.5</v>
      </c>
      <c r="M165" s="30">
        <f t="shared" si="105"/>
        <v>7500</v>
      </c>
      <c r="N165" s="30">
        <f t="shared" si="106"/>
        <v>10000</v>
      </c>
      <c r="O165" s="30">
        <f t="shared" si="107"/>
        <v>250</v>
      </c>
      <c r="P165" s="48">
        <f t="shared" si="108"/>
        <v>5000</v>
      </c>
      <c r="Q165" s="48">
        <f t="shared" si="109"/>
        <v>22750</v>
      </c>
    </row>
    <row r="166" spans="1:17" x14ac:dyDescent="0.25">
      <c r="A166" s="25"/>
      <c r="B166" s="25"/>
      <c r="C166" s="25"/>
      <c r="D166" s="26"/>
      <c r="E166" s="26" t="s">
        <v>175</v>
      </c>
      <c r="F166" s="28">
        <v>200</v>
      </c>
      <c r="G166" s="28">
        <v>300</v>
      </c>
      <c r="H166" s="28">
        <v>0</v>
      </c>
      <c r="I166" s="28">
        <v>0</v>
      </c>
      <c r="J166" s="50">
        <f t="shared" si="104"/>
        <v>500</v>
      </c>
      <c r="K166" s="50">
        <f t="shared" si="103"/>
        <v>2500</v>
      </c>
      <c r="L166" s="30">
        <v>0.15</v>
      </c>
      <c r="M166" s="30">
        <f t="shared" si="105"/>
        <v>150</v>
      </c>
      <c r="N166" s="30">
        <f t="shared" si="106"/>
        <v>225</v>
      </c>
      <c r="O166" s="30">
        <f t="shared" si="107"/>
        <v>0</v>
      </c>
      <c r="P166" s="48">
        <f t="shared" si="108"/>
        <v>0</v>
      </c>
      <c r="Q166" s="48">
        <f t="shared" si="109"/>
        <v>375</v>
      </c>
    </row>
    <row r="167" spans="1:17" x14ac:dyDescent="0.25">
      <c r="A167" s="25"/>
      <c r="B167" s="25"/>
      <c r="C167" s="25"/>
      <c r="D167" s="26"/>
      <c r="E167" s="26" t="s">
        <v>178</v>
      </c>
      <c r="F167" s="28">
        <v>3000</v>
      </c>
      <c r="G167" s="28">
        <v>3000</v>
      </c>
      <c r="H167" s="28">
        <v>16000</v>
      </c>
      <c r="I167" s="28">
        <v>1800</v>
      </c>
      <c r="J167" s="50">
        <f t="shared" si="104"/>
        <v>23800</v>
      </c>
      <c r="K167" s="50">
        <f t="shared" si="103"/>
        <v>119000</v>
      </c>
      <c r="L167" s="30">
        <v>0.5</v>
      </c>
      <c r="M167" s="30">
        <f t="shared" si="105"/>
        <v>7500</v>
      </c>
      <c r="N167" s="30">
        <f t="shared" si="106"/>
        <v>7500</v>
      </c>
      <c r="O167" s="30">
        <f t="shared" si="107"/>
        <v>40000</v>
      </c>
      <c r="P167" s="48">
        <f t="shared" si="108"/>
        <v>4500</v>
      </c>
      <c r="Q167" s="48">
        <f t="shared" si="109"/>
        <v>59500</v>
      </c>
    </row>
    <row r="168" spans="1:17" x14ac:dyDescent="0.25">
      <c r="A168" s="25"/>
      <c r="B168" s="25"/>
      <c r="C168" s="25"/>
      <c r="D168" s="26"/>
      <c r="E168" s="26" t="s">
        <v>179</v>
      </c>
      <c r="F168" s="28">
        <v>200</v>
      </c>
      <c r="G168" s="28">
        <v>300</v>
      </c>
      <c r="H168" s="28">
        <v>0</v>
      </c>
      <c r="I168" s="28">
        <v>0</v>
      </c>
      <c r="J168" s="50">
        <f t="shared" si="104"/>
        <v>500</v>
      </c>
      <c r="K168" s="50">
        <f t="shared" si="103"/>
        <v>2500</v>
      </c>
      <c r="L168" s="30">
        <v>0.15</v>
      </c>
      <c r="M168" s="30">
        <f t="shared" si="105"/>
        <v>150</v>
      </c>
      <c r="N168" s="30">
        <f t="shared" si="106"/>
        <v>225</v>
      </c>
      <c r="O168" s="30">
        <f t="shared" si="107"/>
        <v>0</v>
      </c>
      <c r="P168" s="48">
        <f t="shared" si="108"/>
        <v>0</v>
      </c>
      <c r="Q168" s="48">
        <f t="shared" si="109"/>
        <v>375</v>
      </c>
    </row>
    <row r="169" spans="1:17" x14ac:dyDescent="0.25">
      <c r="A169" s="25"/>
      <c r="B169" s="25"/>
      <c r="C169" s="25"/>
      <c r="D169" s="26"/>
      <c r="E169" s="26" t="s">
        <v>180</v>
      </c>
      <c r="F169" s="28">
        <v>5000</v>
      </c>
      <c r="G169" s="28">
        <v>6000</v>
      </c>
      <c r="H169" s="28">
        <v>20000</v>
      </c>
      <c r="I169" s="28">
        <v>8000</v>
      </c>
      <c r="J169" s="50">
        <f t="shared" si="104"/>
        <v>39000</v>
      </c>
      <c r="K169" s="50">
        <f t="shared" si="103"/>
        <v>195000</v>
      </c>
      <c r="L169" s="30">
        <v>0.55000000000000004</v>
      </c>
      <c r="M169" s="30">
        <f t="shared" si="105"/>
        <v>13750</v>
      </c>
      <c r="N169" s="30">
        <f t="shared" si="106"/>
        <v>16500.000000000004</v>
      </c>
      <c r="O169" s="30">
        <f t="shared" si="107"/>
        <v>55000</v>
      </c>
      <c r="P169" s="48">
        <f t="shared" si="108"/>
        <v>22000</v>
      </c>
      <c r="Q169" s="48">
        <f t="shared" si="109"/>
        <v>107250.00000000001</v>
      </c>
    </row>
    <row r="170" spans="1:17" x14ac:dyDescent="0.25">
      <c r="A170" s="25"/>
      <c r="B170" s="25"/>
      <c r="C170" s="25"/>
      <c r="D170" s="26"/>
      <c r="E170" s="26" t="s">
        <v>181</v>
      </c>
      <c r="F170" s="28">
        <v>500</v>
      </c>
      <c r="G170" s="28">
        <v>600</v>
      </c>
      <c r="H170" s="28">
        <v>0</v>
      </c>
      <c r="I170" s="28">
        <v>0</v>
      </c>
      <c r="J170" s="50">
        <f t="shared" si="104"/>
        <v>1100</v>
      </c>
      <c r="K170" s="50">
        <f t="shared" si="103"/>
        <v>5500</v>
      </c>
      <c r="L170" s="30">
        <v>0.15</v>
      </c>
      <c r="M170" s="30">
        <f t="shared" si="105"/>
        <v>375</v>
      </c>
      <c r="N170" s="30">
        <f t="shared" si="106"/>
        <v>450</v>
      </c>
      <c r="O170" s="30">
        <f t="shared" si="107"/>
        <v>0</v>
      </c>
      <c r="P170" s="48">
        <f t="shared" si="108"/>
        <v>0</v>
      </c>
      <c r="Q170" s="48">
        <f t="shared" si="109"/>
        <v>825</v>
      </c>
    </row>
    <row r="171" spans="1:17" x14ac:dyDescent="0.25">
      <c r="A171" s="25"/>
      <c r="B171" s="25"/>
      <c r="C171" s="25"/>
      <c r="D171" s="26"/>
      <c r="E171" s="26" t="s">
        <v>182</v>
      </c>
      <c r="F171" s="28">
        <v>5000</v>
      </c>
      <c r="G171" s="28">
        <v>4000</v>
      </c>
      <c r="H171" s="28">
        <v>6000</v>
      </c>
      <c r="I171" s="28">
        <v>90000</v>
      </c>
      <c r="J171" s="50">
        <f t="shared" si="104"/>
        <v>105000</v>
      </c>
      <c r="K171" s="50">
        <f t="shared" si="103"/>
        <v>525000</v>
      </c>
      <c r="L171" s="30">
        <v>0.55000000000000004</v>
      </c>
      <c r="M171" s="30">
        <f t="shared" si="105"/>
        <v>13750</v>
      </c>
      <c r="N171" s="30">
        <f t="shared" si="106"/>
        <v>11000</v>
      </c>
      <c r="O171" s="30">
        <f t="shared" si="107"/>
        <v>16500.000000000004</v>
      </c>
      <c r="P171" s="48">
        <f t="shared" si="108"/>
        <v>247500.00000000003</v>
      </c>
      <c r="Q171" s="48">
        <f t="shared" si="109"/>
        <v>288750</v>
      </c>
    </row>
    <row r="172" spans="1:17" x14ac:dyDescent="0.25">
      <c r="A172" s="25"/>
      <c r="B172" s="25"/>
      <c r="C172" s="25"/>
      <c r="D172" s="26"/>
      <c r="E172" s="26" t="s">
        <v>175</v>
      </c>
      <c r="F172" s="28">
        <v>500</v>
      </c>
      <c r="G172" s="28">
        <v>500</v>
      </c>
      <c r="H172" s="28">
        <v>0</v>
      </c>
      <c r="I172" s="28">
        <v>0</v>
      </c>
      <c r="J172" s="50">
        <f t="shared" si="104"/>
        <v>1000</v>
      </c>
      <c r="K172" s="50">
        <f t="shared" si="103"/>
        <v>5000</v>
      </c>
      <c r="L172" s="30">
        <v>0.15</v>
      </c>
      <c r="M172" s="30">
        <f t="shared" si="105"/>
        <v>375</v>
      </c>
      <c r="N172" s="30">
        <f t="shared" si="106"/>
        <v>375</v>
      </c>
      <c r="O172" s="30">
        <f t="shared" si="107"/>
        <v>0</v>
      </c>
      <c r="P172" s="48">
        <f t="shared" si="108"/>
        <v>0</v>
      </c>
      <c r="Q172" s="48">
        <f t="shared" si="109"/>
        <v>750</v>
      </c>
    </row>
    <row r="173" spans="1:17" x14ac:dyDescent="0.25">
      <c r="A173" s="25"/>
      <c r="B173" s="25"/>
      <c r="C173" s="25"/>
      <c r="D173" s="26"/>
      <c r="E173" s="26" t="s">
        <v>189</v>
      </c>
      <c r="F173" s="28">
        <v>2000</v>
      </c>
      <c r="G173" s="28">
        <v>4000</v>
      </c>
      <c r="H173" s="28">
        <v>100</v>
      </c>
      <c r="I173" s="28">
        <v>0</v>
      </c>
      <c r="J173" s="50">
        <f t="shared" si="104"/>
        <v>6100</v>
      </c>
      <c r="K173" s="50">
        <f t="shared" si="103"/>
        <v>30500</v>
      </c>
      <c r="L173" s="30">
        <v>0.6</v>
      </c>
      <c r="M173" s="30">
        <f t="shared" si="105"/>
        <v>6000</v>
      </c>
      <c r="N173" s="30">
        <f t="shared" si="106"/>
        <v>12000</v>
      </c>
      <c r="O173" s="30">
        <f t="shared" si="107"/>
        <v>300</v>
      </c>
      <c r="P173" s="48">
        <f t="shared" si="108"/>
        <v>0</v>
      </c>
      <c r="Q173" s="48">
        <f t="shared" si="109"/>
        <v>18300</v>
      </c>
    </row>
    <row r="174" spans="1:17" x14ac:dyDescent="0.25">
      <c r="A174" s="25"/>
      <c r="B174" s="25"/>
      <c r="C174" s="25"/>
      <c r="D174" s="26"/>
      <c r="E174" s="26" t="s">
        <v>190</v>
      </c>
      <c r="F174" s="28">
        <v>0</v>
      </c>
      <c r="G174" s="28">
        <v>400</v>
      </c>
      <c r="H174" s="28">
        <v>100</v>
      </c>
      <c r="I174" s="28">
        <v>1400</v>
      </c>
      <c r="J174" s="50">
        <f t="shared" si="104"/>
        <v>1900</v>
      </c>
      <c r="K174" s="50">
        <f t="shared" si="103"/>
        <v>9500</v>
      </c>
      <c r="L174" s="30">
        <v>0.6</v>
      </c>
      <c r="M174" s="30">
        <f t="shared" si="105"/>
        <v>0</v>
      </c>
      <c r="N174" s="30">
        <f t="shared" si="106"/>
        <v>1200</v>
      </c>
      <c r="O174" s="30">
        <f t="shared" si="107"/>
        <v>300</v>
      </c>
      <c r="P174" s="48">
        <f t="shared" si="108"/>
        <v>4200</v>
      </c>
      <c r="Q174" s="48">
        <f t="shared" si="109"/>
        <v>5700</v>
      </c>
    </row>
    <row r="175" spans="1:17" s="9" customFormat="1" ht="21" x14ac:dyDescent="0.25">
      <c r="A175" s="10"/>
      <c r="B175" s="10"/>
      <c r="C175" s="11"/>
      <c r="D175" s="12"/>
      <c r="E175" s="32"/>
      <c r="F175" s="14"/>
      <c r="G175" s="14"/>
      <c r="H175" s="14"/>
      <c r="I175" s="14"/>
      <c r="J175" s="15"/>
      <c r="K175" s="15"/>
      <c r="L175" s="16"/>
      <c r="M175" s="17">
        <f>SUM(M139:M174)</f>
        <v>118125</v>
      </c>
      <c r="N175" s="17">
        <f>SUM(N141:N174)</f>
        <v>139325</v>
      </c>
      <c r="O175" s="17">
        <f>SUM(O141:O174)</f>
        <v>476725</v>
      </c>
      <c r="P175" s="17">
        <f>SUM(P141:P174)</f>
        <v>498650</v>
      </c>
      <c r="Q175" s="18">
        <f>SUM(Q141:Q174)</f>
        <v>1232825</v>
      </c>
    </row>
    <row r="176" spans="1:17" s="9" customFormat="1" ht="21" x14ac:dyDescent="0.25">
      <c r="A176" s="10"/>
      <c r="B176" s="10"/>
      <c r="C176" s="11"/>
      <c r="D176" s="12"/>
      <c r="E176" s="32"/>
      <c r="F176" s="14"/>
      <c r="G176" s="14"/>
      <c r="H176" s="14"/>
      <c r="I176" s="14"/>
      <c r="J176" s="15"/>
      <c r="K176" s="15"/>
      <c r="L176" s="16"/>
      <c r="M176" s="17"/>
      <c r="N176" s="17"/>
      <c r="O176" s="17"/>
      <c r="P176" s="17"/>
      <c r="Q176" s="18"/>
    </row>
    <row r="177" spans="1:17" ht="42" x14ac:dyDescent="0.25">
      <c r="A177" s="19">
        <v>21</v>
      </c>
      <c r="B177" s="19" t="s">
        <v>1340</v>
      </c>
      <c r="C177" s="41"/>
      <c r="D177" s="21"/>
      <c r="E177" s="22" t="s">
        <v>191</v>
      </c>
      <c r="F177" s="23"/>
      <c r="G177" s="23"/>
      <c r="H177" s="23"/>
      <c r="I177" s="23"/>
      <c r="J177" s="64"/>
      <c r="K177" s="64"/>
      <c r="L177" s="34"/>
      <c r="M177" s="34"/>
      <c r="N177" s="34"/>
      <c r="O177" s="34"/>
      <c r="P177" s="65"/>
      <c r="Q177" s="65"/>
    </row>
    <row r="178" spans="1:17" ht="30" x14ac:dyDescent="0.25">
      <c r="A178" s="25"/>
      <c r="B178" s="25"/>
      <c r="C178" s="25" t="s">
        <v>192</v>
      </c>
      <c r="D178" s="26" t="s">
        <v>193</v>
      </c>
      <c r="E178" s="46" t="s">
        <v>194</v>
      </c>
      <c r="F178" s="28"/>
      <c r="G178" s="28"/>
      <c r="H178" s="28"/>
      <c r="I178" s="28"/>
      <c r="J178" s="54"/>
      <c r="K178" s="54"/>
      <c r="L178" s="30"/>
      <c r="M178" s="30"/>
      <c r="N178" s="30"/>
      <c r="O178" s="30"/>
      <c r="P178" s="48"/>
      <c r="Q178" s="48"/>
    </row>
    <row r="179" spans="1:17" x14ac:dyDescent="0.25">
      <c r="A179" s="25"/>
      <c r="B179" s="25"/>
      <c r="C179" s="25"/>
      <c r="D179" s="26"/>
      <c r="E179" s="26" t="s">
        <v>195</v>
      </c>
      <c r="F179" s="28">
        <v>20000</v>
      </c>
      <c r="G179" s="28">
        <v>4000</v>
      </c>
      <c r="H179" s="28">
        <v>4000</v>
      </c>
      <c r="I179" s="28">
        <v>2000</v>
      </c>
      <c r="J179" s="50">
        <f t="shared" ref="J179" si="110">SUM(F179:I179)</f>
        <v>30000</v>
      </c>
      <c r="K179" s="50">
        <f t="shared" si="103"/>
        <v>150000</v>
      </c>
      <c r="L179" s="30">
        <v>0.4</v>
      </c>
      <c r="M179" s="30">
        <f t="shared" ref="M179" si="111">F179*L179*5</f>
        <v>40000</v>
      </c>
      <c r="N179" s="30">
        <f t="shared" ref="N179" si="112">G179*L179*5</f>
        <v>8000</v>
      </c>
      <c r="O179" s="30">
        <f t="shared" ref="O179" si="113">H179*L179*5</f>
        <v>8000</v>
      </c>
      <c r="P179" s="48">
        <f>I179*L179*5</f>
        <v>4000</v>
      </c>
      <c r="Q179" s="48">
        <f>L179*K179</f>
        <v>60000</v>
      </c>
    </row>
    <row r="180" spans="1:17" ht="30" x14ac:dyDescent="0.25">
      <c r="A180" s="25"/>
      <c r="B180" s="25"/>
      <c r="C180" s="25" t="s">
        <v>196</v>
      </c>
      <c r="D180" s="26" t="s">
        <v>197</v>
      </c>
      <c r="E180" s="46" t="s">
        <v>198</v>
      </c>
      <c r="F180" s="28"/>
      <c r="G180" s="28"/>
      <c r="H180" s="28"/>
      <c r="I180" s="28"/>
      <c r="J180" s="54"/>
      <c r="K180" s="54"/>
      <c r="L180" s="30"/>
      <c r="M180" s="30"/>
      <c r="N180" s="30"/>
      <c r="O180" s="30"/>
      <c r="P180" s="48"/>
      <c r="Q180" s="48"/>
    </row>
    <row r="181" spans="1:17" x14ac:dyDescent="0.25">
      <c r="A181" s="25"/>
      <c r="B181" s="25"/>
      <c r="C181" s="25"/>
      <c r="D181" s="26"/>
      <c r="E181" s="26" t="s">
        <v>195</v>
      </c>
      <c r="F181" s="28">
        <v>20000</v>
      </c>
      <c r="G181" s="28">
        <v>3000</v>
      </c>
      <c r="H181" s="28">
        <v>3000</v>
      </c>
      <c r="I181" s="28">
        <v>0</v>
      </c>
      <c r="J181" s="50">
        <f t="shared" ref="J181" si="114">SUM(F181:I181)</f>
        <v>26000</v>
      </c>
      <c r="K181" s="50">
        <f t="shared" si="103"/>
        <v>130000</v>
      </c>
      <c r="L181" s="30">
        <v>0.5</v>
      </c>
      <c r="M181" s="30">
        <f t="shared" ref="M181" si="115">F181*L181*5</f>
        <v>50000</v>
      </c>
      <c r="N181" s="30">
        <f t="shared" ref="N181" si="116">G181*L181*5</f>
        <v>7500</v>
      </c>
      <c r="O181" s="30">
        <f t="shared" ref="O181" si="117">H181*L181*5</f>
        <v>7500</v>
      </c>
      <c r="P181" s="48">
        <f>I181*L181*5</f>
        <v>0</v>
      </c>
      <c r="Q181" s="48">
        <f>L181*K181</f>
        <v>65000</v>
      </c>
    </row>
    <row r="182" spans="1:17" s="9" customFormat="1" ht="21" x14ac:dyDescent="0.25">
      <c r="A182" s="10"/>
      <c r="B182" s="10"/>
      <c r="C182" s="11"/>
      <c r="D182" s="12"/>
      <c r="E182" s="32" t="s">
        <v>15</v>
      </c>
      <c r="F182" s="14"/>
      <c r="G182" s="14"/>
      <c r="H182" s="14"/>
      <c r="I182" s="14"/>
      <c r="J182" s="15"/>
      <c r="K182" s="15"/>
      <c r="L182" s="16"/>
      <c r="M182" s="17">
        <f>SUM(M179:M181)</f>
        <v>90000</v>
      </c>
      <c r="N182" s="17">
        <f>SUM(N179:N181)</f>
        <v>15500</v>
      </c>
      <c r="O182" s="17">
        <f>SUM(O179:O181)</f>
        <v>15500</v>
      </c>
      <c r="P182" s="17">
        <f>SUM(P179:P181)</f>
        <v>4000</v>
      </c>
      <c r="Q182" s="18">
        <f>SUM(Q179:Q181)</f>
        <v>125000</v>
      </c>
    </row>
    <row r="183" spans="1:17" s="9" customFormat="1" ht="21" x14ac:dyDescent="0.25">
      <c r="A183" s="10"/>
      <c r="B183" s="10"/>
      <c r="C183" s="11"/>
      <c r="D183" s="12"/>
      <c r="E183" s="32"/>
      <c r="F183" s="14"/>
      <c r="G183" s="14"/>
      <c r="H183" s="14"/>
      <c r="I183" s="14"/>
      <c r="J183" s="15"/>
      <c r="K183" s="15"/>
      <c r="L183" s="16"/>
      <c r="M183" s="17"/>
      <c r="N183" s="17"/>
      <c r="O183" s="17"/>
      <c r="P183" s="17"/>
      <c r="Q183" s="18"/>
    </row>
    <row r="184" spans="1:17" ht="21" x14ac:dyDescent="0.25">
      <c r="A184" s="19">
        <v>22</v>
      </c>
      <c r="B184" s="19" t="s">
        <v>1340</v>
      </c>
      <c r="C184" s="41"/>
      <c r="D184" s="21"/>
      <c r="E184" s="22" t="s">
        <v>199</v>
      </c>
      <c r="F184" s="23"/>
      <c r="G184" s="23"/>
      <c r="H184" s="23"/>
      <c r="I184" s="23"/>
      <c r="J184" s="64"/>
      <c r="K184" s="64"/>
      <c r="L184" s="34"/>
      <c r="M184" s="34"/>
      <c r="N184" s="34"/>
      <c r="O184" s="34"/>
      <c r="P184" s="65"/>
      <c r="Q184" s="65"/>
    </row>
    <row r="185" spans="1:17" ht="30" x14ac:dyDescent="0.25">
      <c r="A185" s="25"/>
      <c r="B185" s="25"/>
      <c r="C185" s="25" t="s">
        <v>200</v>
      </c>
      <c r="D185" s="26" t="s">
        <v>201</v>
      </c>
      <c r="E185" s="46" t="s">
        <v>202</v>
      </c>
      <c r="F185" s="28"/>
      <c r="G185" s="28"/>
      <c r="H185" s="28"/>
      <c r="I185" s="28"/>
      <c r="J185" s="54"/>
      <c r="K185" s="54"/>
      <c r="L185" s="30"/>
      <c r="M185" s="30"/>
      <c r="N185" s="30"/>
      <c r="O185" s="30"/>
      <c r="P185" s="48"/>
      <c r="Q185" s="48"/>
    </row>
    <row r="186" spans="1:17" x14ac:dyDescent="0.25">
      <c r="A186" s="25"/>
      <c r="B186" s="25"/>
      <c r="C186" s="25"/>
      <c r="D186" s="26"/>
      <c r="E186" s="26" t="s">
        <v>203</v>
      </c>
      <c r="F186" s="28">
        <v>5000</v>
      </c>
      <c r="G186" s="28">
        <v>5000</v>
      </c>
      <c r="H186" s="28">
        <v>5000</v>
      </c>
      <c r="I186" s="28">
        <v>100</v>
      </c>
      <c r="J186" s="50">
        <f t="shared" ref="J186:J187" si="118">SUM(F186:I186)</f>
        <v>15100</v>
      </c>
      <c r="K186" s="50">
        <f t="shared" si="103"/>
        <v>75500</v>
      </c>
      <c r="L186" s="30">
        <v>6</v>
      </c>
      <c r="M186" s="30">
        <f t="shared" ref="M186:M187" si="119">F186*L186*5</f>
        <v>150000</v>
      </c>
      <c r="N186" s="30">
        <f t="shared" ref="N186:N187" si="120">G186*L186*5</f>
        <v>150000</v>
      </c>
      <c r="O186" s="30">
        <f t="shared" ref="O186:O187" si="121">H186*L186*5</f>
        <v>150000</v>
      </c>
      <c r="P186" s="48">
        <f>I186*L186*5</f>
        <v>3000</v>
      </c>
      <c r="Q186" s="48">
        <f>L186*K186</f>
        <v>453000</v>
      </c>
    </row>
    <row r="187" spans="1:17" x14ac:dyDescent="0.25">
      <c r="A187" s="25"/>
      <c r="B187" s="25"/>
      <c r="C187" s="25"/>
      <c r="D187" s="26"/>
      <c r="E187" s="26" t="s">
        <v>204</v>
      </c>
      <c r="F187" s="28">
        <v>5000</v>
      </c>
      <c r="G187" s="28">
        <v>5000</v>
      </c>
      <c r="H187" s="28">
        <v>100</v>
      </c>
      <c r="I187" s="28">
        <v>0</v>
      </c>
      <c r="J187" s="50">
        <f t="shared" si="118"/>
        <v>10100</v>
      </c>
      <c r="K187" s="50">
        <f t="shared" si="103"/>
        <v>50500</v>
      </c>
      <c r="L187" s="30">
        <v>6</v>
      </c>
      <c r="M187" s="30">
        <f t="shared" si="119"/>
        <v>150000</v>
      </c>
      <c r="N187" s="30">
        <f t="shared" si="120"/>
        <v>150000</v>
      </c>
      <c r="O187" s="30">
        <f t="shared" si="121"/>
        <v>3000</v>
      </c>
      <c r="P187" s="48">
        <f>I187*L187*5</f>
        <v>0</v>
      </c>
      <c r="Q187" s="48">
        <f>L187*K187</f>
        <v>303000</v>
      </c>
    </row>
    <row r="188" spans="1:17" s="9" customFormat="1" ht="21" x14ac:dyDescent="0.25">
      <c r="A188" s="10"/>
      <c r="B188" s="10"/>
      <c r="C188" s="11"/>
      <c r="D188" s="12"/>
      <c r="E188" s="32"/>
      <c r="F188" s="14"/>
      <c r="G188" s="14"/>
      <c r="H188" s="14"/>
      <c r="I188" s="14"/>
      <c r="J188" s="15"/>
      <c r="K188" s="15"/>
      <c r="L188" s="16"/>
      <c r="M188" s="17">
        <f t="shared" ref="M188:P188" si="122">SUM(M185:M187)</f>
        <v>300000</v>
      </c>
      <c r="N188" s="17">
        <f t="shared" si="122"/>
        <v>300000</v>
      </c>
      <c r="O188" s="17">
        <f t="shared" si="122"/>
        <v>153000</v>
      </c>
      <c r="P188" s="17">
        <f t="shared" si="122"/>
        <v>3000</v>
      </c>
      <c r="Q188" s="18">
        <f>SUM(Q185:Q187)</f>
        <v>756000</v>
      </c>
    </row>
    <row r="189" spans="1:17" s="9" customFormat="1" ht="21" x14ac:dyDescent="0.25">
      <c r="A189" s="10"/>
      <c r="B189" s="10"/>
      <c r="C189" s="11"/>
      <c r="D189" s="12"/>
      <c r="E189" s="32"/>
      <c r="F189" s="14"/>
      <c r="G189" s="14"/>
      <c r="H189" s="14"/>
      <c r="I189" s="14"/>
      <c r="J189" s="15"/>
      <c r="K189" s="15"/>
      <c r="L189" s="16"/>
      <c r="M189" s="17"/>
      <c r="N189" s="17"/>
      <c r="O189" s="17"/>
      <c r="P189" s="17"/>
      <c r="Q189" s="18"/>
    </row>
    <row r="190" spans="1:17" ht="21" x14ac:dyDescent="0.25">
      <c r="A190" s="19">
        <v>23</v>
      </c>
      <c r="B190" s="19" t="s">
        <v>1340</v>
      </c>
      <c r="C190" s="19"/>
      <c r="D190" s="71"/>
      <c r="E190" s="22" t="s">
        <v>205</v>
      </c>
      <c r="F190" s="71"/>
      <c r="G190" s="71"/>
      <c r="H190" s="71"/>
      <c r="I190" s="72"/>
      <c r="J190" s="33"/>
      <c r="K190" s="33"/>
      <c r="L190" s="34"/>
      <c r="M190" s="34"/>
      <c r="N190" s="34"/>
      <c r="O190" s="34"/>
      <c r="P190" s="65"/>
      <c r="Q190" s="65"/>
    </row>
    <row r="191" spans="1:17" x14ac:dyDescent="0.25">
      <c r="A191" s="25"/>
      <c r="B191" s="25"/>
      <c r="C191" s="25" t="s">
        <v>206</v>
      </c>
      <c r="D191" s="26" t="s">
        <v>207</v>
      </c>
      <c r="E191" s="46" t="s">
        <v>208</v>
      </c>
      <c r="F191" s="46"/>
      <c r="G191" s="46"/>
      <c r="H191" s="46"/>
      <c r="I191" s="69"/>
      <c r="J191" s="54"/>
      <c r="K191" s="54"/>
      <c r="L191" s="30"/>
      <c r="M191" s="30"/>
      <c r="N191" s="30"/>
      <c r="O191" s="30"/>
      <c r="P191" s="48"/>
      <c r="Q191" s="48"/>
    </row>
    <row r="192" spans="1:17" x14ac:dyDescent="0.25">
      <c r="A192" s="25"/>
      <c r="B192" s="25"/>
      <c r="C192" s="25"/>
      <c r="D192" s="26"/>
      <c r="E192" s="26" t="s">
        <v>209</v>
      </c>
      <c r="F192" s="73">
        <v>300</v>
      </c>
      <c r="G192" s="28">
        <v>1500</v>
      </c>
      <c r="H192" s="28">
        <v>250</v>
      </c>
      <c r="I192" s="28">
        <v>100</v>
      </c>
      <c r="J192" s="50">
        <f t="shared" ref="J192:J193" si="123">SUM(F192:I192)</f>
        <v>2150</v>
      </c>
      <c r="K192" s="50">
        <f t="shared" ref="K192:K193" si="124">J192*5</f>
        <v>10750</v>
      </c>
      <c r="L192" s="30">
        <v>5</v>
      </c>
      <c r="M192" s="30">
        <f t="shared" ref="M192:M193" si="125">F192*L192*5</f>
        <v>7500</v>
      </c>
      <c r="N192" s="30">
        <f t="shared" ref="N192:N193" si="126">G192*L192*5</f>
        <v>37500</v>
      </c>
      <c r="O192" s="30">
        <f t="shared" ref="O192:O193" si="127">H192*L192*5</f>
        <v>6250</v>
      </c>
      <c r="P192" s="48">
        <f>I192*L192*5</f>
        <v>2500</v>
      </c>
      <c r="Q192" s="48">
        <f>L192*K192</f>
        <v>53750</v>
      </c>
    </row>
    <row r="193" spans="1:17" x14ac:dyDescent="0.25">
      <c r="A193" s="25"/>
      <c r="B193" s="25"/>
      <c r="C193" s="25"/>
      <c r="D193" s="26"/>
      <c r="E193" s="26" t="s">
        <v>210</v>
      </c>
      <c r="F193" s="73">
        <v>50</v>
      </c>
      <c r="G193" s="28">
        <v>400</v>
      </c>
      <c r="H193" s="28">
        <v>10</v>
      </c>
      <c r="I193" s="28">
        <v>0</v>
      </c>
      <c r="J193" s="50">
        <f t="shared" si="123"/>
        <v>460</v>
      </c>
      <c r="K193" s="50">
        <f t="shared" si="124"/>
        <v>2300</v>
      </c>
      <c r="L193" s="30">
        <v>5</v>
      </c>
      <c r="M193" s="30">
        <f t="shared" si="125"/>
        <v>1250</v>
      </c>
      <c r="N193" s="30">
        <f t="shared" si="126"/>
        <v>10000</v>
      </c>
      <c r="O193" s="30">
        <f t="shared" si="127"/>
        <v>250</v>
      </c>
      <c r="P193" s="48">
        <f>I193*L193*5</f>
        <v>0</v>
      </c>
      <c r="Q193" s="48">
        <f>L193*K193</f>
        <v>11500</v>
      </c>
    </row>
    <row r="194" spans="1:17" x14ac:dyDescent="0.25">
      <c r="A194" s="25"/>
      <c r="B194" s="25"/>
      <c r="C194" s="25" t="s">
        <v>211</v>
      </c>
      <c r="D194" s="26" t="s">
        <v>207</v>
      </c>
      <c r="E194" s="46" t="s">
        <v>212</v>
      </c>
      <c r="F194" s="73"/>
      <c r="G194" s="28"/>
      <c r="H194" s="28"/>
      <c r="I194" s="28"/>
      <c r="J194" s="54"/>
      <c r="K194" s="54"/>
      <c r="L194" s="30"/>
      <c r="M194" s="30"/>
      <c r="N194" s="30"/>
      <c r="O194" s="30"/>
      <c r="P194" s="48"/>
      <c r="Q194" s="48"/>
    </row>
    <row r="195" spans="1:17" x14ac:dyDescent="0.25">
      <c r="A195" s="25"/>
      <c r="B195" s="25"/>
      <c r="C195" s="25"/>
      <c r="D195" s="26"/>
      <c r="E195" s="26" t="s">
        <v>213</v>
      </c>
      <c r="F195" s="73">
        <v>30</v>
      </c>
      <c r="G195" s="28">
        <v>40</v>
      </c>
      <c r="H195" s="28">
        <v>10</v>
      </c>
      <c r="I195" s="28">
        <v>10</v>
      </c>
      <c r="J195" s="50">
        <f t="shared" ref="J195:J212" si="128">SUM(F195:I195)</f>
        <v>90</v>
      </c>
      <c r="K195" s="50">
        <f t="shared" ref="K195:K212" si="129">J195*5</f>
        <v>450</v>
      </c>
      <c r="L195" s="30">
        <v>120</v>
      </c>
      <c r="M195" s="30">
        <f t="shared" ref="M195:M212" si="130">F195*L195*5</f>
        <v>18000</v>
      </c>
      <c r="N195" s="30">
        <f t="shared" ref="N195:N212" si="131">G195*L195*5</f>
        <v>24000</v>
      </c>
      <c r="O195" s="30">
        <f t="shared" ref="O195:O212" si="132">H195*L195*5</f>
        <v>6000</v>
      </c>
      <c r="P195" s="48">
        <f>I195*L195*5</f>
        <v>6000</v>
      </c>
      <c r="Q195" s="48">
        <f>L195*K195</f>
        <v>54000</v>
      </c>
    </row>
    <row r="196" spans="1:17" x14ac:dyDescent="0.25">
      <c r="A196" s="25"/>
      <c r="B196" s="25"/>
      <c r="C196" s="25"/>
      <c r="D196" s="26"/>
      <c r="E196" s="26" t="s">
        <v>214</v>
      </c>
      <c r="F196" s="73">
        <v>30</v>
      </c>
      <c r="G196" s="28">
        <v>40</v>
      </c>
      <c r="H196" s="28">
        <v>10</v>
      </c>
      <c r="I196" s="28">
        <v>0</v>
      </c>
      <c r="J196" s="50">
        <f t="shared" si="128"/>
        <v>80</v>
      </c>
      <c r="K196" s="50">
        <f t="shared" si="129"/>
        <v>400</v>
      </c>
      <c r="L196" s="30">
        <v>120</v>
      </c>
      <c r="M196" s="30">
        <f t="shared" si="130"/>
        <v>18000</v>
      </c>
      <c r="N196" s="30">
        <f t="shared" si="131"/>
        <v>24000</v>
      </c>
      <c r="O196" s="30">
        <f t="shared" si="132"/>
        <v>6000</v>
      </c>
      <c r="P196" s="48">
        <f>I196*L196*5</f>
        <v>0</v>
      </c>
      <c r="Q196" s="48">
        <f>L196*K196</f>
        <v>48000</v>
      </c>
    </row>
    <row r="197" spans="1:17" x14ac:dyDescent="0.25">
      <c r="A197" s="25"/>
      <c r="B197" s="25"/>
      <c r="C197" s="25"/>
      <c r="D197" s="26"/>
      <c r="E197" s="26" t="s">
        <v>215</v>
      </c>
      <c r="F197" s="73">
        <v>30</v>
      </c>
      <c r="G197" s="28">
        <v>40</v>
      </c>
      <c r="H197" s="28">
        <v>10</v>
      </c>
      <c r="I197" s="28">
        <v>10</v>
      </c>
      <c r="J197" s="50">
        <f t="shared" si="128"/>
        <v>90</v>
      </c>
      <c r="K197" s="50">
        <f t="shared" si="129"/>
        <v>450</v>
      </c>
      <c r="L197" s="30">
        <v>90</v>
      </c>
      <c r="M197" s="30">
        <f t="shared" si="130"/>
        <v>13500</v>
      </c>
      <c r="N197" s="30">
        <f t="shared" si="131"/>
        <v>18000</v>
      </c>
      <c r="O197" s="30">
        <f t="shared" si="132"/>
        <v>4500</v>
      </c>
      <c r="P197" s="48">
        <f>I197*L197*5</f>
        <v>4500</v>
      </c>
      <c r="Q197" s="48">
        <f>L197*K197</f>
        <v>40500</v>
      </c>
    </row>
    <row r="198" spans="1:17" x14ac:dyDescent="0.25">
      <c r="A198" s="25"/>
      <c r="B198" s="25"/>
      <c r="C198" s="25"/>
      <c r="D198" s="26"/>
      <c r="E198" s="26" t="s">
        <v>216</v>
      </c>
      <c r="F198" s="73">
        <v>10</v>
      </c>
      <c r="G198" s="28">
        <v>40</v>
      </c>
      <c r="H198" s="28">
        <v>10</v>
      </c>
      <c r="I198" s="28"/>
      <c r="J198" s="50">
        <f t="shared" si="128"/>
        <v>60</v>
      </c>
      <c r="K198" s="50">
        <f t="shared" si="129"/>
        <v>300</v>
      </c>
      <c r="L198" s="30">
        <v>90</v>
      </c>
      <c r="M198" s="30">
        <f t="shared" si="130"/>
        <v>4500</v>
      </c>
      <c r="N198" s="30">
        <f t="shared" si="131"/>
        <v>18000</v>
      </c>
      <c r="O198" s="30">
        <f t="shared" si="132"/>
        <v>4500</v>
      </c>
      <c r="P198" s="48">
        <f>I198*L198*5</f>
        <v>0</v>
      </c>
      <c r="Q198" s="48">
        <f>L198*K198</f>
        <v>27000</v>
      </c>
    </row>
    <row r="199" spans="1:17" x14ac:dyDescent="0.25">
      <c r="A199" s="25"/>
      <c r="B199" s="25"/>
      <c r="C199" s="25" t="s">
        <v>217</v>
      </c>
      <c r="D199" s="26" t="s">
        <v>207</v>
      </c>
      <c r="E199" s="46" t="s">
        <v>218</v>
      </c>
      <c r="F199" s="28">
        <v>300</v>
      </c>
      <c r="G199" s="28">
        <v>100</v>
      </c>
      <c r="H199" s="28">
        <v>0</v>
      </c>
      <c r="I199" s="28">
        <v>30</v>
      </c>
      <c r="J199" s="50">
        <f t="shared" si="128"/>
        <v>430</v>
      </c>
      <c r="K199" s="50">
        <f>J199*5</f>
        <v>2150</v>
      </c>
      <c r="L199" s="30">
        <v>5</v>
      </c>
      <c r="M199" s="30">
        <f>F199*L199*5</f>
        <v>7500</v>
      </c>
      <c r="N199" s="30">
        <f>G199*L199*5</f>
        <v>2500</v>
      </c>
      <c r="O199" s="30">
        <f>H199*L199*5</f>
        <v>0</v>
      </c>
      <c r="P199" s="48">
        <f>I199*L199*5</f>
        <v>750</v>
      </c>
      <c r="Q199" s="48">
        <f>L199*K199</f>
        <v>10750</v>
      </c>
    </row>
    <row r="200" spans="1:17" x14ac:dyDescent="0.25">
      <c r="A200" s="25"/>
      <c r="B200" s="25"/>
      <c r="C200" s="25" t="s">
        <v>219</v>
      </c>
      <c r="D200" s="26" t="s">
        <v>220</v>
      </c>
      <c r="E200" s="46" t="s">
        <v>221</v>
      </c>
      <c r="F200" s="28"/>
      <c r="G200" s="28"/>
      <c r="H200" s="28"/>
      <c r="I200" s="28"/>
      <c r="J200" s="54"/>
      <c r="K200" s="54"/>
      <c r="L200" s="30"/>
      <c r="M200" s="30"/>
      <c r="N200" s="30"/>
      <c r="O200" s="30"/>
      <c r="P200" s="48"/>
      <c r="Q200" s="48"/>
    </row>
    <row r="201" spans="1:17" x14ac:dyDescent="0.25">
      <c r="A201" s="46"/>
      <c r="B201" s="46"/>
      <c r="C201" s="25"/>
      <c r="D201" s="26"/>
      <c r="E201" s="26" t="s">
        <v>222</v>
      </c>
      <c r="F201" s="73">
        <v>1000</v>
      </c>
      <c r="G201" s="28">
        <v>1000</v>
      </c>
      <c r="H201" s="28">
        <v>350</v>
      </c>
      <c r="I201" s="28">
        <v>50</v>
      </c>
      <c r="J201" s="50">
        <f t="shared" ref="J201:J202" si="133">SUM(F201:I201)</f>
        <v>2400</v>
      </c>
      <c r="K201" s="50">
        <f t="shared" ref="K201:K202" si="134">J201*5</f>
        <v>12000</v>
      </c>
      <c r="L201" s="30">
        <v>25</v>
      </c>
      <c r="M201" s="30">
        <f t="shared" ref="M201:M202" si="135">F201*L201*5</f>
        <v>125000</v>
      </c>
      <c r="N201" s="30">
        <f t="shared" ref="N201:N202" si="136">G201*L201*5</f>
        <v>125000</v>
      </c>
      <c r="O201" s="30">
        <f t="shared" ref="O201:O202" si="137">H201*L201*5</f>
        <v>43750</v>
      </c>
      <c r="P201" s="48">
        <f>I201*L201*5</f>
        <v>6250</v>
      </c>
      <c r="Q201" s="48">
        <f>L201*K201</f>
        <v>300000</v>
      </c>
    </row>
    <row r="202" spans="1:17" x14ac:dyDescent="0.25">
      <c r="A202" s="25"/>
      <c r="B202" s="25"/>
      <c r="C202" s="25"/>
      <c r="D202" s="26"/>
      <c r="E202" s="26" t="s">
        <v>223</v>
      </c>
      <c r="F202" s="28">
        <v>200</v>
      </c>
      <c r="G202" s="28">
        <v>400</v>
      </c>
      <c r="H202" s="28">
        <v>40</v>
      </c>
      <c r="I202" s="28">
        <v>20</v>
      </c>
      <c r="J202" s="50">
        <f t="shared" si="133"/>
        <v>660</v>
      </c>
      <c r="K202" s="50">
        <f t="shared" si="134"/>
        <v>3300</v>
      </c>
      <c r="L202" s="30">
        <v>5</v>
      </c>
      <c r="M202" s="30">
        <f t="shared" si="135"/>
        <v>5000</v>
      </c>
      <c r="N202" s="30">
        <f t="shared" si="136"/>
        <v>10000</v>
      </c>
      <c r="O202" s="30">
        <f t="shared" si="137"/>
        <v>1000</v>
      </c>
      <c r="P202" s="48">
        <f>I202*L202*5</f>
        <v>500</v>
      </c>
      <c r="Q202" s="48">
        <f>L202*K202</f>
        <v>16500</v>
      </c>
    </row>
    <row r="203" spans="1:17" s="9" customFormat="1" ht="21" x14ac:dyDescent="0.25">
      <c r="A203" s="10"/>
      <c r="B203" s="10"/>
      <c r="C203" s="11"/>
      <c r="D203" s="12"/>
      <c r="E203" s="32"/>
      <c r="F203" s="14"/>
      <c r="G203" s="14"/>
      <c r="H203" s="14"/>
      <c r="I203" s="14"/>
      <c r="J203" s="15"/>
      <c r="K203" s="15"/>
      <c r="L203" s="16"/>
      <c r="M203" s="17">
        <f>SUM(M192:M202)</f>
        <v>200250</v>
      </c>
      <c r="N203" s="17">
        <f>SUM(N192:N202)</f>
        <v>269000</v>
      </c>
      <c r="O203" s="17">
        <f>SUM(O192:O202)</f>
        <v>72250</v>
      </c>
      <c r="P203" s="17">
        <f>SUM(P192:P202)</f>
        <v>20500</v>
      </c>
      <c r="Q203" s="18">
        <f>SUM(Q192:Q202)</f>
        <v>562000</v>
      </c>
    </row>
    <row r="204" spans="1:17" s="9" customFormat="1" ht="21" x14ac:dyDescent="0.25">
      <c r="A204" s="10"/>
      <c r="B204" s="10"/>
      <c r="C204" s="11"/>
      <c r="D204" s="12"/>
      <c r="E204" s="32"/>
      <c r="F204" s="14"/>
      <c r="G204" s="14"/>
      <c r="H204" s="14"/>
      <c r="I204" s="14"/>
      <c r="J204" s="15"/>
      <c r="K204" s="15"/>
      <c r="L204" s="16"/>
      <c r="M204" s="17"/>
      <c r="N204" s="17"/>
      <c r="O204" s="17"/>
      <c r="P204" s="17"/>
      <c r="Q204" s="18"/>
    </row>
    <row r="205" spans="1:17" ht="21" x14ac:dyDescent="0.25">
      <c r="A205" s="19">
        <v>24</v>
      </c>
      <c r="B205" s="19" t="s">
        <v>1340</v>
      </c>
      <c r="C205" s="19"/>
      <c r="D205" s="71"/>
      <c r="E205" s="22" t="s">
        <v>224</v>
      </c>
      <c r="F205" s="71"/>
      <c r="G205" s="71"/>
      <c r="H205" s="71"/>
      <c r="I205" s="72"/>
      <c r="J205" s="33"/>
      <c r="K205" s="33"/>
      <c r="L205" s="34"/>
      <c r="M205" s="34"/>
      <c r="N205" s="34"/>
      <c r="O205" s="34"/>
      <c r="P205" s="65"/>
      <c r="Q205" s="65"/>
    </row>
    <row r="206" spans="1:17" x14ac:dyDescent="0.25">
      <c r="A206" s="25"/>
      <c r="B206" s="25"/>
      <c r="C206" s="25" t="s">
        <v>225</v>
      </c>
      <c r="D206" s="26" t="s">
        <v>226</v>
      </c>
      <c r="E206" s="46" t="s">
        <v>227</v>
      </c>
      <c r="F206" s="73">
        <v>0</v>
      </c>
      <c r="G206" s="28">
        <v>60</v>
      </c>
      <c r="H206" s="28">
        <v>0</v>
      </c>
      <c r="I206" s="28">
        <v>0</v>
      </c>
      <c r="J206" s="50">
        <f t="shared" si="128"/>
        <v>60</v>
      </c>
      <c r="K206" s="50">
        <f t="shared" si="129"/>
        <v>300</v>
      </c>
      <c r="L206" s="30">
        <v>10</v>
      </c>
      <c r="M206" s="30">
        <f t="shared" si="130"/>
        <v>0</v>
      </c>
      <c r="N206" s="30">
        <f t="shared" si="131"/>
        <v>3000</v>
      </c>
      <c r="O206" s="30">
        <f t="shared" si="132"/>
        <v>0</v>
      </c>
      <c r="P206" s="48">
        <f t="shared" ref="P206:P212" si="138">I206*L206*5</f>
        <v>0</v>
      </c>
      <c r="Q206" s="48">
        <f t="shared" ref="Q206:Q212" si="139">L206*K206</f>
        <v>3000</v>
      </c>
    </row>
    <row r="207" spans="1:17" x14ac:dyDescent="0.25">
      <c r="A207" s="25"/>
      <c r="B207" s="25"/>
      <c r="C207" s="25" t="s">
        <v>228</v>
      </c>
      <c r="D207" s="26" t="s">
        <v>226</v>
      </c>
      <c r="E207" s="46" t="s">
        <v>229</v>
      </c>
      <c r="F207" s="28">
        <v>0</v>
      </c>
      <c r="G207" s="28">
        <v>200</v>
      </c>
      <c r="H207" s="28">
        <v>350</v>
      </c>
      <c r="I207" s="28">
        <v>80</v>
      </c>
      <c r="J207" s="50">
        <f t="shared" si="128"/>
        <v>630</v>
      </c>
      <c r="K207" s="50">
        <f t="shared" si="129"/>
        <v>3150</v>
      </c>
      <c r="L207" s="30">
        <v>5</v>
      </c>
      <c r="M207" s="30">
        <f t="shared" si="130"/>
        <v>0</v>
      </c>
      <c r="N207" s="30">
        <f t="shared" si="131"/>
        <v>5000</v>
      </c>
      <c r="O207" s="30">
        <f t="shared" si="132"/>
        <v>8750</v>
      </c>
      <c r="P207" s="48">
        <f t="shared" si="138"/>
        <v>2000</v>
      </c>
      <c r="Q207" s="48">
        <f t="shared" si="139"/>
        <v>15750</v>
      </c>
    </row>
    <row r="208" spans="1:17" x14ac:dyDescent="0.25">
      <c r="A208" s="25"/>
      <c r="B208" s="25"/>
      <c r="C208" s="25" t="s">
        <v>230</v>
      </c>
      <c r="D208" s="26" t="s">
        <v>226</v>
      </c>
      <c r="E208" s="46" t="s">
        <v>231</v>
      </c>
      <c r="F208" s="28">
        <v>0</v>
      </c>
      <c r="G208" s="28">
        <v>100</v>
      </c>
      <c r="H208" s="28">
        <v>100</v>
      </c>
      <c r="I208" s="28">
        <v>0</v>
      </c>
      <c r="J208" s="50">
        <f t="shared" si="128"/>
        <v>200</v>
      </c>
      <c r="K208" s="50">
        <f t="shared" si="129"/>
        <v>1000</v>
      </c>
      <c r="L208" s="30">
        <v>10</v>
      </c>
      <c r="M208" s="30">
        <f t="shared" si="130"/>
        <v>0</v>
      </c>
      <c r="N208" s="30">
        <f t="shared" si="131"/>
        <v>5000</v>
      </c>
      <c r="O208" s="30">
        <f t="shared" si="132"/>
        <v>5000</v>
      </c>
      <c r="P208" s="48">
        <f t="shared" si="138"/>
        <v>0</v>
      </c>
      <c r="Q208" s="48">
        <f t="shared" si="139"/>
        <v>10000</v>
      </c>
    </row>
    <row r="209" spans="1:17" x14ac:dyDescent="0.25">
      <c r="A209" s="25"/>
      <c r="B209" s="25"/>
      <c r="C209" s="25" t="s">
        <v>232</v>
      </c>
      <c r="D209" s="26" t="s">
        <v>226</v>
      </c>
      <c r="E209" s="46" t="s">
        <v>233</v>
      </c>
      <c r="F209" s="28">
        <v>0</v>
      </c>
      <c r="G209" s="28">
        <v>60</v>
      </c>
      <c r="H209" s="28">
        <v>100</v>
      </c>
      <c r="I209" s="28">
        <v>0</v>
      </c>
      <c r="J209" s="50">
        <f t="shared" si="128"/>
        <v>160</v>
      </c>
      <c r="K209" s="50">
        <f t="shared" si="129"/>
        <v>800</v>
      </c>
      <c r="L209" s="30">
        <v>10</v>
      </c>
      <c r="M209" s="30">
        <f t="shared" si="130"/>
        <v>0</v>
      </c>
      <c r="N209" s="30">
        <f t="shared" si="131"/>
        <v>3000</v>
      </c>
      <c r="O209" s="30">
        <f t="shared" si="132"/>
        <v>5000</v>
      </c>
      <c r="P209" s="48">
        <f t="shared" si="138"/>
        <v>0</v>
      </c>
      <c r="Q209" s="48">
        <f t="shared" si="139"/>
        <v>8000</v>
      </c>
    </row>
    <row r="210" spans="1:17" x14ac:dyDescent="0.25">
      <c r="A210" s="25"/>
      <c r="B210" s="25"/>
      <c r="C210" s="25" t="s">
        <v>234</v>
      </c>
      <c r="D210" s="26" t="s">
        <v>235</v>
      </c>
      <c r="E210" s="46" t="s">
        <v>236</v>
      </c>
      <c r="F210" s="28">
        <v>0</v>
      </c>
      <c r="G210" s="28">
        <v>100</v>
      </c>
      <c r="H210" s="28">
        <v>100</v>
      </c>
      <c r="I210" s="28">
        <v>0</v>
      </c>
      <c r="J210" s="50">
        <f t="shared" si="128"/>
        <v>200</v>
      </c>
      <c r="K210" s="50">
        <f t="shared" si="129"/>
        <v>1000</v>
      </c>
      <c r="L210" s="30">
        <v>0.2</v>
      </c>
      <c r="M210" s="30">
        <f t="shared" si="130"/>
        <v>0</v>
      </c>
      <c r="N210" s="30">
        <f t="shared" si="131"/>
        <v>100</v>
      </c>
      <c r="O210" s="30">
        <f t="shared" si="132"/>
        <v>100</v>
      </c>
      <c r="P210" s="48">
        <f t="shared" si="138"/>
        <v>0</v>
      </c>
      <c r="Q210" s="48">
        <f t="shared" si="139"/>
        <v>200</v>
      </c>
    </row>
    <row r="211" spans="1:17" x14ac:dyDescent="0.25">
      <c r="A211" s="25"/>
      <c r="B211" s="25"/>
      <c r="C211" s="25" t="s">
        <v>237</v>
      </c>
      <c r="D211" s="26" t="s">
        <v>235</v>
      </c>
      <c r="E211" s="46" t="s">
        <v>238</v>
      </c>
      <c r="F211" s="28">
        <v>0</v>
      </c>
      <c r="G211" s="28">
        <v>100</v>
      </c>
      <c r="H211" s="28">
        <v>100</v>
      </c>
      <c r="I211" s="28">
        <v>0</v>
      </c>
      <c r="J211" s="50">
        <f t="shared" si="128"/>
        <v>200</v>
      </c>
      <c r="K211" s="50">
        <f t="shared" si="129"/>
        <v>1000</v>
      </c>
      <c r="L211" s="30">
        <v>12.4</v>
      </c>
      <c r="M211" s="30">
        <f t="shared" si="130"/>
        <v>0</v>
      </c>
      <c r="N211" s="30">
        <f t="shared" si="131"/>
        <v>6200</v>
      </c>
      <c r="O211" s="30">
        <f t="shared" si="132"/>
        <v>6200</v>
      </c>
      <c r="P211" s="48">
        <f t="shared" si="138"/>
        <v>0</v>
      </c>
      <c r="Q211" s="48">
        <f t="shared" si="139"/>
        <v>12400</v>
      </c>
    </row>
    <row r="212" spans="1:17" x14ac:dyDescent="0.25">
      <c r="A212" s="25"/>
      <c r="B212" s="25"/>
      <c r="C212" s="25" t="s">
        <v>239</v>
      </c>
      <c r="D212" s="26" t="s">
        <v>240</v>
      </c>
      <c r="E212" s="46" t="s">
        <v>241</v>
      </c>
      <c r="F212" s="28">
        <v>0</v>
      </c>
      <c r="G212" s="28">
        <v>100</v>
      </c>
      <c r="H212" s="28">
        <v>100</v>
      </c>
      <c r="I212" s="28">
        <v>0</v>
      </c>
      <c r="J212" s="50">
        <f t="shared" si="128"/>
        <v>200</v>
      </c>
      <c r="K212" s="50">
        <f t="shared" si="129"/>
        <v>1000</v>
      </c>
      <c r="L212" s="30">
        <v>0.2</v>
      </c>
      <c r="M212" s="30">
        <f t="shared" si="130"/>
        <v>0</v>
      </c>
      <c r="N212" s="30">
        <f t="shared" si="131"/>
        <v>100</v>
      </c>
      <c r="O212" s="30">
        <f t="shared" si="132"/>
        <v>100</v>
      </c>
      <c r="P212" s="48">
        <f t="shared" si="138"/>
        <v>0</v>
      </c>
      <c r="Q212" s="48">
        <f t="shared" si="139"/>
        <v>200</v>
      </c>
    </row>
    <row r="213" spans="1:17" s="9" customFormat="1" ht="21" x14ac:dyDescent="0.25">
      <c r="A213" s="10"/>
      <c r="B213" s="10"/>
      <c r="C213" s="11"/>
      <c r="D213" s="12"/>
      <c r="E213" s="32"/>
      <c r="F213" s="14"/>
      <c r="G213" s="14"/>
      <c r="H213" s="14"/>
      <c r="I213" s="14"/>
      <c r="J213" s="15"/>
      <c r="K213" s="15"/>
      <c r="L213" s="16"/>
      <c r="M213" s="17">
        <f>SUM(M206:M212)</f>
        <v>0</v>
      </c>
      <c r="N213" s="17">
        <f t="shared" ref="N213:Q213" si="140">SUM(N206:N212)</f>
        <v>22400</v>
      </c>
      <c r="O213" s="17">
        <f t="shared" si="140"/>
        <v>25150</v>
      </c>
      <c r="P213" s="17">
        <f t="shared" si="140"/>
        <v>2000</v>
      </c>
      <c r="Q213" s="18">
        <f t="shared" si="140"/>
        <v>49550</v>
      </c>
    </row>
    <row r="214" spans="1:17" s="9" customFormat="1" ht="21" x14ac:dyDescent="0.25">
      <c r="A214" s="10"/>
      <c r="B214" s="10"/>
      <c r="C214" s="11"/>
      <c r="D214" s="12"/>
      <c r="E214" s="32"/>
      <c r="F214" s="14"/>
      <c r="G214" s="14"/>
      <c r="H214" s="14"/>
      <c r="I214" s="14"/>
      <c r="J214" s="15"/>
      <c r="K214" s="15"/>
      <c r="L214" s="16"/>
      <c r="M214" s="17"/>
      <c r="N214" s="17"/>
      <c r="O214" s="17"/>
      <c r="P214" s="17"/>
      <c r="Q214" s="18"/>
    </row>
    <row r="215" spans="1:17" ht="21" x14ac:dyDescent="0.25">
      <c r="A215" s="19">
        <v>25</v>
      </c>
      <c r="B215" s="19" t="s">
        <v>1341</v>
      </c>
      <c r="C215" s="19"/>
      <c r="D215" s="71"/>
      <c r="E215" s="22" t="s">
        <v>242</v>
      </c>
      <c r="F215" s="71"/>
      <c r="G215" s="71"/>
      <c r="H215" s="71"/>
      <c r="I215" s="72"/>
      <c r="J215" s="33"/>
      <c r="K215" s="33"/>
      <c r="L215" s="34"/>
      <c r="M215" s="34"/>
      <c r="N215" s="34"/>
      <c r="O215" s="34"/>
      <c r="P215" s="65"/>
      <c r="Q215" s="65"/>
    </row>
    <row r="216" spans="1:17" s="61" customFormat="1" ht="30" x14ac:dyDescent="0.25">
      <c r="A216" s="25"/>
      <c r="B216" s="25"/>
      <c r="C216" s="25" t="s">
        <v>243</v>
      </c>
      <c r="D216" s="26" t="s">
        <v>244</v>
      </c>
      <c r="E216" s="46" t="s">
        <v>245</v>
      </c>
      <c r="F216" s="28">
        <v>40</v>
      </c>
      <c r="G216" s="28">
        <v>100</v>
      </c>
      <c r="H216" s="28">
        <v>50</v>
      </c>
      <c r="I216" s="28">
        <v>15</v>
      </c>
      <c r="J216" s="50">
        <f t="shared" ref="J216" si="141">SUM(F216:I216)</f>
        <v>205</v>
      </c>
      <c r="K216" s="50">
        <f t="shared" ref="K216" si="142">J216*5</f>
        <v>1025</v>
      </c>
      <c r="L216" s="30">
        <v>35</v>
      </c>
      <c r="M216" s="30">
        <f t="shared" ref="M216" si="143">F216*L216*5</f>
        <v>7000</v>
      </c>
      <c r="N216" s="30">
        <f t="shared" ref="N216" si="144">G216*L216*5</f>
        <v>17500</v>
      </c>
      <c r="O216" s="30">
        <f t="shared" ref="O216" si="145">H216*L216*5</f>
        <v>8750</v>
      </c>
      <c r="P216" s="48">
        <f>I216*L216*5</f>
        <v>2625</v>
      </c>
      <c r="Q216" s="48">
        <f>L216*K216</f>
        <v>35875</v>
      </c>
    </row>
    <row r="217" spans="1:17" s="9" customFormat="1" ht="21" x14ac:dyDescent="0.25">
      <c r="A217" s="10"/>
      <c r="B217" s="10"/>
      <c r="C217" s="11"/>
      <c r="D217" s="12"/>
      <c r="E217" s="32"/>
      <c r="F217" s="14"/>
      <c r="G217" s="14"/>
      <c r="H217" s="14"/>
      <c r="I217" s="14"/>
      <c r="J217" s="15"/>
      <c r="K217" s="15"/>
      <c r="L217" s="16"/>
      <c r="M217" s="17">
        <f>SUM(M216:M216)</f>
        <v>7000</v>
      </c>
      <c r="N217" s="17">
        <f>SUM(N216:N216)</f>
        <v>17500</v>
      </c>
      <c r="O217" s="17">
        <f>SUM(O216:O216)</f>
        <v>8750</v>
      </c>
      <c r="P217" s="17">
        <f>SUM(P216:P216)</f>
        <v>2625</v>
      </c>
      <c r="Q217" s="18">
        <f>SUM(Q216:Q216)</f>
        <v>35875</v>
      </c>
    </row>
    <row r="218" spans="1:17" s="9" customFormat="1" ht="21" x14ac:dyDescent="0.25">
      <c r="A218" s="10"/>
      <c r="B218" s="10"/>
      <c r="C218" s="11"/>
      <c r="D218" s="12"/>
      <c r="E218" s="32"/>
      <c r="F218" s="14"/>
      <c r="G218" s="14"/>
      <c r="H218" s="14"/>
      <c r="I218" s="14"/>
      <c r="J218" s="15"/>
      <c r="K218" s="15"/>
      <c r="L218" s="16"/>
      <c r="M218" s="17"/>
      <c r="N218" s="17"/>
      <c r="O218" s="17"/>
      <c r="P218" s="17"/>
      <c r="Q218" s="18"/>
    </row>
    <row r="219" spans="1:17" s="61" customFormat="1" ht="21" x14ac:dyDescent="0.3">
      <c r="A219" s="74">
        <v>26</v>
      </c>
      <c r="B219" s="19" t="s">
        <v>1340</v>
      </c>
      <c r="C219" s="75"/>
      <c r="D219" s="76"/>
      <c r="E219" s="22" t="s">
        <v>246</v>
      </c>
      <c r="F219" s="77"/>
      <c r="G219" s="77"/>
      <c r="H219" s="77"/>
      <c r="I219" s="78"/>
      <c r="J219" s="79"/>
      <c r="K219" s="79"/>
      <c r="L219" s="34"/>
      <c r="M219" s="34"/>
      <c r="N219" s="34"/>
      <c r="O219" s="34"/>
      <c r="P219" s="65"/>
      <c r="Q219" s="65"/>
    </row>
    <row r="220" spans="1:17" x14ac:dyDescent="0.25">
      <c r="A220" s="80"/>
      <c r="B220" s="80"/>
      <c r="C220" s="81" t="s">
        <v>247</v>
      </c>
      <c r="D220" s="26" t="s">
        <v>248</v>
      </c>
      <c r="E220" s="46" t="s">
        <v>249</v>
      </c>
      <c r="F220" s="28">
        <v>200</v>
      </c>
      <c r="G220" s="28">
        <v>400</v>
      </c>
      <c r="H220" s="28">
        <v>150</v>
      </c>
      <c r="I220" s="28"/>
      <c r="J220" s="50">
        <f t="shared" ref="J220:J223" si="146">SUM(F220:I220)</f>
        <v>750</v>
      </c>
      <c r="K220" s="50">
        <f t="shared" ref="K220:K223" si="147">J220*5</f>
        <v>3750</v>
      </c>
      <c r="L220" s="30">
        <v>2</v>
      </c>
      <c r="M220" s="30">
        <f t="shared" ref="M220:M223" si="148">F220*L220*5</f>
        <v>2000</v>
      </c>
      <c r="N220" s="30">
        <f t="shared" ref="N220:N223" si="149">G220*L220*5</f>
        <v>4000</v>
      </c>
      <c r="O220" s="30">
        <f t="shared" ref="O220:O223" si="150">H220*L220*5</f>
        <v>1500</v>
      </c>
      <c r="P220" s="48">
        <f>I220*L220*5</f>
        <v>0</v>
      </c>
      <c r="Q220" s="48">
        <f>L220*K220</f>
        <v>7500</v>
      </c>
    </row>
    <row r="221" spans="1:17" x14ac:dyDescent="0.25">
      <c r="A221" s="80"/>
      <c r="B221" s="80"/>
      <c r="C221" s="81" t="s">
        <v>250</v>
      </c>
      <c r="D221" s="26" t="s">
        <v>248</v>
      </c>
      <c r="E221" s="46" t="s">
        <v>251</v>
      </c>
      <c r="F221" s="28">
        <v>200</v>
      </c>
      <c r="G221" s="28">
        <v>250</v>
      </c>
      <c r="H221" s="28">
        <v>750</v>
      </c>
      <c r="I221" s="28"/>
      <c r="J221" s="50">
        <f t="shared" si="146"/>
        <v>1200</v>
      </c>
      <c r="K221" s="50">
        <f t="shared" si="147"/>
        <v>6000</v>
      </c>
      <c r="L221" s="30">
        <v>2</v>
      </c>
      <c r="M221" s="30">
        <f t="shared" si="148"/>
        <v>2000</v>
      </c>
      <c r="N221" s="30">
        <f t="shared" si="149"/>
        <v>2500</v>
      </c>
      <c r="O221" s="30">
        <f t="shared" si="150"/>
        <v>7500</v>
      </c>
      <c r="P221" s="48">
        <f>I221*L221*5</f>
        <v>0</v>
      </c>
      <c r="Q221" s="48">
        <f>L221*K221</f>
        <v>12000</v>
      </c>
    </row>
    <row r="222" spans="1:17" x14ac:dyDescent="0.25">
      <c r="A222" s="80"/>
      <c r="B222" s="80"/>
      <c r="C222" s="81" t="s">
        <v>252</v>
      </c>
      <c r="D222" s="26" t="s">
        <v>253</v>
      </c>
      <c r="E222" s="46" t="s">
        <v>254</v>
      </c>
      <c r="F222" s="28">
        <v>100</v>
      </c>
      <c r="G222" s="28">
        <v>150</v>
      </c>
      <c r="H222" s="28">
        <v>750</v>
      </c>
      <c r="I222" s="28"/>
      <c r="J222" s="50">
        <f t="shared" si="146"/>
        <v>1000</v>
      </c>
      <c r="K222" s="50">
        <f t="shared" si="147"/>
        <v>5000</v>
      </c>
      <c r="L222" s="30">
        <v>6.2</v>
      </c>
      <c r="M222" s="30">
        <f t="shared" si="148"/>
        <v>3100</v>
      </c>
      <c r="N222" s="30">
        <f t="shared" si="149"/>
        <v>4650</v>
      </c>
      <c r="O222" s="30">
        <f t="shared" si="150"/>
        <v>23250</v>
      </c>
      <c r="P222" s="48">
        <f>I222*L222*5</f>
        <v>0</v>
      </c>
      <c r="Q222" s="48">
        <f>L222*K222</f>
        <v>31000</v>
      </c>
    </row>
    <row r="223" spans="1:17" x14ac:dyDescent="0.25">
      <c r="A223" s="80"/>
      <c r="B223" s="80"/>
      <c r="C223" s="81" t="s">
        <v>255</v>
      </c>
      <c r="D223" s="26" t="s">
        <v>256</v>
      </c>
      <c r="E223" s="46" t="s">
        <v>257</v>
      </c>
      <c r="F223" s="28">
        <v>50</v>
      </c>
      <c r="G223" s="28">
        <v>350</v>
      </c>
      <c r="H223" s="28">
        <v>1000</v>
      </c>
      <c r="I223" s="28"/>
      <c r="J223" s="50">
        <f t="shared" si="146"/>
        <v>1400</v>
      </c>
      <c r="K223" s="50">
        <f t="shared" si="147"/>
        <v>7000</v>
      </c>
      <c r="L223" s="30">
        <v>1.4</v>
      </c>
      <c r="M223" s="30">
        <f t="shared" si="148"/>
        <v>350</v>
      </c>
      <c r="N223" s="30">
        <f t="shared" si="149"/>
        <v>2449.9999999999995</v>
      </c>
      <c r="O223" s="30">
        <f t="shared" si="150"/>
        <v>7000</v>
      </c>
      <c r="P223" s="48">
        <f>I223*L223*5</f>
        <v>0</v>
      </c>
      <c r="Q223" s="48">
        <f>L223*K223</f>
        <v>9800</v>
      </c>
    </row>
    <row r="224" spans="1:17" s="9" customFormat="1" ht="21" x14ac:dyDescent="0.25">
      <c r="A224" s="10"/>
      <c r="B224" s="10"/>
      <c r="C224" s="11"/>
      <c r="D224" s="12"/>
      <c r="E224" s="32"/>
      <c r="F224" s="14"/>
      <c r="G224" s="14"/>
      <c r="H224" s="14"/>
      <c r="I224" s="14"/>
      <c r="J224" s="15"/>
      <c r="K224" s="15"/>
      <c r="L224" s="16"/>
      <c r="M224" s="17">
        <f>SUM(M220:M223)</f>
        <v>7450</v>
      </c>
      <c r="N224" s="17">
        <f t="shared" ref="N224:Q224" si="151">SUM(N220:N223)</f>
        <v>13600</v>
      </c>
      <c r="O224" s="17">
        <f t="shared" si="151"/>
        <v>39250</v>
      </c>
      <c r="P224" s="17">
        <f t="shared" si="151"/>
        <v>0</v>
      </c>
      <c r="Q224" s="18">
        <f t="shared" si="151"/>
        <v>60300</v>
      </c>
    </row>
    <row r="225" spans="1:17" s="9" customFormat="1" ht="21" x14ac:dyDescent="0.25">
      <c r="A225" s="10"/>
      <c r="B225" s="10"/>
      <c r="C225" s="11"/>
      <c r="D225" s="12"/>
      <c r="E225" s="32"/>
      <c r="F225" s="14"/>
      <c r="G225" s="14"/>
      <c r="H225" s="14"/>
      <c r="I225" s="14"/>
      <c r="J225" s="15"/>
      <c r="K225" s="15"/>
      <c r="L225" s="16"/>
      <c r="M225" s="17"/>
      <c r="N225" s="17"/>
      <c r="O225" s="17"/>
      <c r="P225" s="17"/>
      <c r="Q225" s="18"/>
    </row>
    <row r="226" spans="1:17" ht="21" x14ac:dyDescent="0.25">
      <c r="A226" s="74">
        <v>27</v>
      </c>
      <c r="B226" s="19" t="s">
        <v>1340</v>
      </c>
      <c r="C226" s="75"/>
      <c r="D226" s="76"/>
      <c r="E226" s="22" t="s">
        <v>258</v>
      </c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</row>
    <row r="227" spans="1:17" x14ac:dyDescent="0.25">
      <c r="A227" s="25"/>
      <c r="B227" s="25"/>
      <c r="C227" s="81" t="s">
        <v>259</v>
      </c>
      <c r="D227" s="26" t="s">
        <v>260</v>
      </c>
      <c r="E227" s="46" t="s">
        <v>261</v>
      </c>
      <c r="F227" s="28"/>
      <c r="G227" s="28"/>
      <c r="H227" s="28"/>
      <c r="I227" s="28"/>
      <c r="J227" s="54"/>
      <c r="K227" s="54"/>
      <c r="L227" s="30"/>
      <c r="M227" s="30"/>
      <c r="N227" s="30"/>
      <c r="O227" s="30"/>
      <c r="P227" s="48"/>
      <c r="Q227" s="48"/>
    </row>
    <row r="228" spans="1:17" x14ac:dyDescent="0.25">
      <c r="A228" s="25"/>
      <c r="B228" s="25"/>
      <c r="C228" s="81"/>
      <c r="D228" s="26"/>
      <c r="E228" s="26" t="s">
        <v>262</v>
      </c>
      <c r="F228" s="28">
        <v>5000</v>
      </c>
      <c r="G228" s="28">
        <v>4500</v>
      </c>
      <c r="H228" s="28">
        <v>2000</v>
      </c>
      <c r="I228" s="28">
        <v>2000</v>
      </c>
      <c r="J228" s="50">
        <f t="shared" ref="J228:J236" si="152">SUM(F228:I228)</f>
        <v>13500</v>
      </c>
      <c r="K228" s="50">
        <f t="shared" ref="K228:K236" si="153">J228*5</f>
        <v>67500</v>
      </c>
      <c r="L228" s="30">
        <v>0.41</v>
      </c>
      <c r="M228" s="30">
        <f t="shared" ref="M228:M236" si="154">F228*L228*5</f>
        <v>10250</v>
      </c>
      <c r="N228" s="30">
        <f t="shared" ref="N228:N236" si="155">G228*L228*5</f>
        <v>9225</v>
      </c>
      <c r="O228" s="30">
        <f t="shared" ref="O228:O236" si="156">H228*L228*5</f>
        <v>4100</v>
      </c>
      <c r="P228" s="48">
        <f t="shared" ref="P228:P236" si="157">I228*L228*5</f>
        <v>4100</v>
      </c>
      <c r="Q228" s="48">
        <f t="shared" ref="Q228:Q236" si="158">L228*K228</f>
        <v>27675</v>
      </c>
    </row>
    <row r="229" spans="1:17" x14ac:dyDescent="0.25">
      <c r="A229" s="25"/>
      <c r="B229" s="25"/>
      <c r="C229" s="81"/>
      <c r="D229" s="26"/>
      <c r="E229" s="26" t="s">
        <v>263</v>
      </c>
      <c r="F229" s="28">
        <v>10000</v>
      </c>
      <c r="G229" s="28">
        <v>10000</v>
      </c>
      <c r="H229" s="28">
        <v>10000</v>
      </c>
      <c r="I229" s="28">
        <v>2000</v>
      </c>
      <c r="J229" s="50">
        <f t="shared" si="152"/>
        <v>32000</v>
      </c>
      <c r="K229" s="50">
        <f t="shared" si="153"/>
        <v>160000</v>
      </c>
      <c r="L229" s="30">
        <v>0.41</v>
      </c>
      <c r="M229" s="30">
        <f t="shared" si="154"/>
        <v>20500</v>
      </c>
      <c r="N229" s="30">
        <f t="shared" si="155"/>
        <v>20500</v>
      </c>
      <c r="O229" s="30">
        <f t="shared" si="156"/>
        <v>20500</v>
      </c>
      <c r="P229" s="48">
        <f t="shared" si="157"/>
        <v>4100</v>
      </c>
      <c r="Q229" s="48">
        <f t="shared" si="158"/>
        <v>65600</v>
      </c>
    </row>
    <row r="230" spans="1:17" x14ac:dyDescent="0.25">
      <c r="A230" s="25"/>
      <c r="B230" s="25"/>
      <c r="C230" s="81"/>
      <c r="D230" s="26"/>
      <c r="E230" s="26" t="s">
        <v>264</v>
      </c>
      <c r="F230" s="28">
        <v>5000</v>
      </c>
      <c r="G230" s="28">
        <v>4500</v>
      </c>
      <c r="H230" s="28">
        <v>20</v>
      </c>
      <c r="I230" s="28">
        <v>1000</v>
      </c>
      <c r="J230" s="50">
        <f t="shared" si="152"/>
        <v>10520</v>
      </c>
      <c r="K230" s="50">
        <f t="shared" si="153"/>
        <v>52600</v>
      </c>
      <c r="L230" s="30">
        <v>0.41</v>
      </c>
      <c r="M230" s="30">
        <f t="shared" si="154"/>
        <v>10250</v>
      </c>
      <c r="N230" s="30">
        <f t="shared" si="155"/>
        <v>9225</v>
      </c>
      <c r="O230" s="30">
        <f t="shared" si="156"/>
        <v>41</v>
      </c>
      <c r="P230" s="48">
        <f t="shared" si="157"/>
        <v>2050</v>
      </c>
      <c r="Q230" s="48">
        <f t="shared" si="158"/>
        <v>21566</v>
      </c>
    </row>
    <row r="231" spans="1:17" x14ac:dyDescent="0.25">
      <c r="A231" s="25"/>
      <c r="B231" s="25"/>
      <c r="C231" s="81" t="s">
        <v>265</v>
      </c>
      <c r="D231" s="26" t="s">
        <v>266</v>
      </c>
      <c r="E231" s="46" t="s">
        <v>267</v>
      </c>
      <c r="F231" s="28">
        <v>0</v>
      </c>
      <c r="G231" s="28">
        <v>0</v>
      </c>
      <c r="H231" s="28">
        <v>2000</v>
      </c>
      <c r="I231" s="28">
        <v>0</v>
      </c>
      <c r="J231" s="50">
        <f t="shared" si="152"/>
        <v>2000</v>
      </c>
      <c r="K231" s="50">
        <f t="shared" si="153"/>
        <v>10000</v>
      </c>
      <c r="L231" s="30">
        <v>8</v>
      </c>
      <c r="M231" s="30">
        <f t="shared" si="154"/>
        <v>0</v>
      </c>
      <c r="N231" s="30">
        <f t="shared" si="155"/>
        <v>0</v>
      </c>
      <c r="O231" s="30">
        <f t="shared" si="156"/>
        <v>80000</v>
      </c>
      <c r="P231" s="48">
        <f t="shared" si="157"/>
        <v>0</v>
      </c>
      <c r="Q231" s="48">
        <f t="shared" si="158"/>
        <v>80000</v>
      </c>
    </row>
    <row r="232" spans="1:17" x14ac:dyDescent="0.25">
      <c r="A232" s="25"/>
      <c r="B232" s="25"/>
      <c r="C232" s="81" t="s">
        <v>268</v>
      </c>
      <c r="D232" s="26" t="s">
        <v>266</v>
      </c>
      <c r="E232" s="46" t="s">
        <v>269</v>
      </c>
      <c r="F232" s="28">
        <v>10000</v>
      </c>
      <c r="G232" s="28">
        <v>12000</v>
      </c>
      <c r="H232" s="28">
        <v>100</v>
      </c>
      <c r="I232" s="28">
        <v>1800</v>
      </c>
      <c r="J232" s="50">
        <f t="shared" si="152"/>
        <v>23900</v>
      </c>
      <c r="K232" s="50">
        <f t="shared" si="153"/>
        <v>119500</v>
      </c>
      <c r="L232" s="30">
        <v>0.02</v>
      </c>
      <c r="M232" s="30">
        <f t="shared" si="154"/>
        <v>1000</v>
      </c>
      <c r="N232" s="30">
        <f t="shared" si="155"/>
        <v>1200</v>
      </c>
      <c r="O232" s="30">
        <f t="shared" si="156"/>
        <v>10</v>
      </c>
      <c r="P232" s="48">
        <f t="shared" si="157"/>
        <v>180</v>
      </c>
      <c r="Q232" s="48">
        <f t="shared" si="158"/>
        <v>2390</v>
      </c>
    </row>
    <row r="233" spans="1:17" x14ac:dyDescent="0.25">
      <c r="A233" s="25"/>
      <c r="B233" s="25"/>
      <c r="C233" s="81" t="s">
        <v>270</v>
      </c>
      <c r="D233" s="26" t="s">
        <v>271</v>
      </c>
      <c r="E233" s="46" t="s">
        <v>272</v>
      </c>
      <c r="F233" s="28">
        <v>5000</v>
      </c>
      <c r="G233" s="28">
        <v>4500</v>
      </c>
      <c r="H233" s="28">
        <v>10</v>
      </c>
      <c r="I233" s="28">
        <v>2500</v>
      </c>
      <c r="J233" s="50">
        <f t="shared" si="152"/>
        <v>12010</v>
      </c>
      <c r="K233" s="50">
        <f t="shared" si="153"/>
        <v>60050</v>
      </c>
      <c r="L233" s="30">
        <v>0.15</v>
      </c>
      <c r="M233" s="30">
        <f t="shared" si="154"/>
        <v>3750</v>
      </c>
      <c r="N233" s="30">
        <f t="shared" si="155"/>
        <v>3375</v>
      </c>
      <c r="O233" s="30">
        <f t="shared" si="156"/>
        <v>7.5</v>
      </c>
      <c r="P233" s="48">
        <f t="shared" si="157"/>
        <v>1875</v>
      </c>
      <c r="Q233" s="48">
        <f t="shared" si="158"/>
        <v>9007.5</v>
      </c>
    </row>
    <row r="234" spans="1:17" ht="28.5" customHeight="1" x14ac:dyDescent="0.25">
      <c r="A234" s="25"/>
      <c r="B234" s="25"/>
      <c r="C234" s="81" t="s">
        <v>273</v>
      </c>
      <c r="D234" s="26" t="s">
        <v>271</v>
      </c>
      <c r="E234" s="46" t="s">
        <v>274</v>
      </c>
      <c r="F234" s="28">
        <v>1000</v>
      </c>
      <c r="G234" s="28">
        <v>500</v>
      </c>
      <c r="H234" s="28">
        <v>100</v>
      </c>
      <c r="I234" s="28">
        <v>2500</v>
      </c>
      <c r="J234" s="50">
        <f t="shared" si="152"/>
        <v>4100</v>
      </c>
      <c r="K234" s="50">
        <f t="shared" si="153"/>
        <v>20500</v>
      </c>
      <c r="L234" s="30">
        <v>8</v>
      </c>
      <c r="M234" s="30">
        <f t="shared" si="154"/>
        <v>40000</v>
      </c>
      <c r="N234" s="30">
        <f t="shared" si="155"/>
        <v>20000</v>
      </c>
      <c r="O234" s="30">
        <f t="shared" si="156"/>
        <v>4000</v>
      </c>
      <c r="P234" s="48">
        <f t="shared" si="157"/>
        <v>100000</v>
      </c>
      <c r="Q234" s="48">
        <f t="shared" si="158"/>
        <v>164000</v>
      </c>
    </row>
    <row r="235" spans="1:17" x14ac:dyDescent="0.25">
      <c r="A235" s="25"/>
      <c r="B235" s="25"/>
      <c r="C235" s="81" t="s">
        <v>275</v>
      </c>
      <c r="D235" s="26" t="s">
        <v>276</v>
      </c>
      <c r="E235" s="46" t="s">
        <v>277</v>
      </c>
      <c r="F235" s="28">
        <v>1000</v>
      </c>
      <c r="G235" s="28">
        <v>1000</v>
      </c>
      <c r="H235" s="28">
        <v>500</v>
      </c>
      <c r="I235" s="28">
        <v>1000</v>
      </c>
      <c r="J235" s="50">
        <f t="shared" si="152"/>
        <v>3500</v>
      </c>
      <c r="K235" s="50">
        <f t="shared" si="153"/>
        <v>17500</v>
      </c>
      <c r="L235" s="30">
        <v>0.2</v>
      </c>
      <c r="M235" s="30">
        <f t="shared" si="154"/>
        <v>1000</v>
      </c>
      <c r="N235" s="30">
        <f t="shared" si="155"/>
        <v>1000</v>
      </c>
      <c r="O235" s="30">
        <f t="shared" si="156"/>
        <v>500</v>
      </c>
      <c r="P235" s="48">
        <f t="shared" si="157"/>
        <v>1000</v>
      </c>
      <c r="Q235" s="48">
        <f t="shared" si="158"/>
        <v>3500</v>
      </c>
    </row>
    <row r="236" spans="1:17" ht="29.25" customHeight="1" x14ac:dyDescent="0.25">
      <c r="A236" s="25"/>
      <c r="B236" s="25"/>
      <c r="C236" s="81" t="s">
        <v>278</v>
      </c>
      <c r="D236" s="26" t="s">
        <v>279</v>
      </c>
      <c r="E236" s="46" t="s">
        <v>280</v>
      </c>
      <c r="F236" s="28">
        <v>0</v>
      </c>
      <c r="G236" s="28">
        <v>1000</v>
      </c>
      <c r="H236" s="28">
        <v>1000</v>
      </c>
      <c r="I236" s="28">
        <v>0</v>
      </c>
      <c r="J236" s="50">
        <f t="shared" si="152"/>
        <v>2000</v>
      </c>
      <c r="K236" s="50">
        <f t="shared" si="153"/>
        <v>10000</v>
      </c>
      <c r="L236" s="30">
        <v>1</v>
      </c>
      <c r="M236" s="30">
        <f t="shared" si="154"/>
        <v>0</v>
      </c>
      <c r="N236" s="30">
        <f t="shared" si="155"/>
        <v>5000</v>
      </c>
      <c r="O236" s="30">
        <f t="shared" si="156"/>
        <v>5000</v>
      </c>
      <c r="P236" s="48">
        <f t="shared" si="157"/>
        <v>0</v>
      </c>
      <c r="Q236" s="48">
        <f t="shared" si="158"/>
        <v>10000</v>
      </c>
    </row>
    <row r="237" spans="1:17" s="9" customFormat="1" ht="21" x14ac:dyDescent="0.25">
      <c r="A237" s="10"/>
      <c r="B237" s="10"/>
      <c r="C237" s="11"/>
      <c r="D237" s="12"/>
      <c r="E237" s="32"/>
      <c r="F237" s="14"/>
      <c r="G237" s="14"/>
      <c r="H237" s="14"/>
      <c r="I237" s="14"/>
      <c r="J237" s="15"/>
      <c r="K237" s="15"/>
      <c r="L237" s="16"/>
      <c r="M237" s="17">
        <f t="shared" ref="M237:P237" si="159">SUM(M227:M236)</f>
        <v>86750</v>
      </c>
      <c r="N237" s="17">
        <f t="shared" si="159"/>
        <v>69525</v>
      </c>
      <c r="O237" s="17">
        <f t="shared" si="159"/>
        <v>114158.5</v>
      </c>
      <c r="P237" s="17">
        <f t="shared" si="159"/>
        <v>113305</v>
      </c>
      <c r="Q237" s="18">
        <f>SUM(Q227:Q236)</f>
        <v>383738.5</v>
      </c>
    </row>
    <row r="238" spans="1:17" s="9" customFormat="1" ht="21" x14ac:dyDescent="0.25">
      <c r="A238" s="10"/>
      <c r="B238" s="10"/>
      <c r="C238" s="11"/>
      <c r="D238" s="12"/>
      <c r="E238" s="32"/>
      <c r="F238" s="14"/>
      <c r="G238" s="14"/>
      <c r="H238" s="14"/>
      <c r="I238" s="14"/>
      <c r="J238" s="15"/>
      <c r="K238" s="15"/>
      <c r="L238" s="16"/>
      <c r="M238" s="17"/>
      <c r="N238" s="17"/>
      <c r="O238" s="17"/>
      <c r="P238" s="17"/>
      <c r="Q238" s="18"/>
    </row>
    <row r="239" spans="1:17" s="61" customFormat="1" ht="21" x14ac:dyDescent="0.3">
      <c r="A239" s="74">
        <v>28</v>
      </c>
      <c r="B239" s="19" t="s">
        <v>1340</v>
      </c>
      <c r="C239" s="75"/>
      <c r="D239" s="76"/>
      <c r="E239" s="22" t="s">
        <v>281</v>
      </c>
      <c r="F239" s="77"/>
      <c r="G239" s="77"/>
      <c r="H239" s="77"/>
      <c r="I239" s="78"/>
      <c r="J239" s="79"/>
      <c r="K239" s="79"/>
      <c r="L239" s="34"/>
      <c r="M239" s="34"/>
      <c r="N239" s="34"/>
      <c r="O239" s="34"/>
      <c r="P239" s="65"/>
      <c r="Q239" s="65"/>
    </row>
    <row r="240" spans="1:17" ht="30" x14ac:dyDescent="0.25">
      <c r="A240" s="25"/>
      <c r="B240" s="25"/>
      <c r="C240" s="25" t="s">
        <v>282</v>
      </c>
      <c r="D240" s="26" t="s">
        <v>283</v>
      </c>
      <c r="E240" s="46" t="s">
        <v>284</v>
      </c>
      <c r="F240" s="46"/>
      <c r="G240" s="46"/>
      <c r="H240" s="46"/>
      <c r="I240" s="69"/>
      <c r="J240" s="54"/>
      <c r="K240" s="54"/>
      <c r="L240" s="30"/>
      <c r="M240" s="30"/>
      <c r="N240" s="30"/>
      <c r="O240" s="30"/>
      <c r="P240" s="48"/>
      <c r="Q240" s="48"/>
    </row>
    <row r="241" spans="1:17" x14ac:dyDescent="0.25">
      <c r="A241" s="25"/>
      <c r="B241" s="25"/>
      <c r="C241" s="25"/>
      <c r="D241" s="26"/>
      <c r="E241" s="26" t="s">
        <v>285</v>
      </c>
      <c r="F241" s="28">
        <v>2000</v>
      </c>
      <c r="G241" s="28">
        <v>3200</v>
      </c>
      <c r="H241" s="28">
        <v>100</v>
      </c>
      <c r="I241" s="28">
        <v>100</v>
      </c>
      <c r="J241" s="50">
        <f t="shared" ref="J241:J242" si="160">SUM(F241:I241)</f>
        <v>5400</v>
      </c>
      <c r="K241" s="50">
        <f t="shared" ref="K241:K242" si="161">J241*5</f>
        <v>27000</v>
      </c>
      <c r="L241" s="30">
        <v>2</v>
      </c>
      <c r="M241" s="30">
        <f t="shared" ref="M241:M242" si="162">F241*L241*5</f>
        <v>20000</v>
      </c>
      <c r="N241" s="30">
        <f t="shared" ref="N241:N242" si="163">G241*L241*5</f>
        <v>32000</v>
      </c>
      <c r="O241" s="30">
        <f t="shared" ref="O241:O242" si="164">H241*L241*5</f>
        <v>1000</v>
      </c>
      <c r="P241" s="48">
        <f>I241*L241*5</f>
        <v>1000</v>
      </c>
      <c r="Q241" s="48">
        <f>L241*K241</f>
        <v>54000</v>
      </c>
    </row>
    <row r="242" spans="1:17" x14ac:dyDescent="0.25">
      <c r="A242" s="25"/>
      <c r="B242" s="25"/>
      <c r="C242" s="25"/>
      <c r="D242" s="26"/>
      <c r="E242" s="26" t="s">
        <v>286</v>
      </c>
      <c r="F242" s="28">
        <v>2000</v>
      </c>
      <c r="G242" s="28">
        <v>2000</v>
      </c>
      <c r="H242" s="28">
        <v>1000</v>
      </c>
      <c r="I242" s="28">
        <v>100</v>
      </c>
      <c r="J242" s="50">
        <f t="shared" si="160"/>
        <v>5100</v>
      </c>
      <c r="K242" s="50">
        <f t="shared" si="161"/>
        <v>25500</v>
      </c>
      <c r="L242" s="30">
        <v>2</v>
      </c>
      <c r="M242" s="30">
        <f t="shared" si="162"/>
        <v>20000</v>
      </c>
      <c r="N242" s="30">
        <f t="shared" si="163"/>
        <v>20000</v>
      </c>
      <c r="O242" s="30">
        <f t="shared" si="164"/>
        <v>10000</v>
      </c>
      <c r="P242" s="48">
        <f>I242*L242*5</f>
        <v>1000</v>
      </c>
      <c r="Q242" s="48">
        <f>L242*K242</f>
        <v>51000</v>
      </c>
    </row>
    <row r="243" spans="1:17" s="9" customFormat="1" ht="21" x14ac:dyDescent="0.25">
      <c r="A243" s="10"/>
      <c r="B243" s="10"/>
      <c r="C243" s="11"/>
      <c r="D243" s="12"/>
      <c r="E243" s="32"/>
      <c r="F243" s="14"/>
      <c r="G243" s="14"/>
      <c r="H243" s="14"/>
      <c r="I243" s="14"/>
      <c r="J243" s="15"/>
      <c r="K243" s="15"/>
      <c r="L243" s="16"/>
      <c r="M243" s="17">
        <f t="shared" ref="M243:P243" si="165">SUM(M240:M242)</f>
        <v>40000</v>
      </c>
      <c r="N243" s="17">
        <f t="shared" si="165"/>
        <v>52000</v>
      </c>
      <c r="O243" s="17">
        <f t="shared" si="165"/>
        <v>11000</v>
      </c>
      <c r="P243" s="17">
        <f t="shared" si="165"/>
        <v>2000</v>
      </c>
      <c r="Q243" s="18">
        <f>SUM(Q240:Q242)</f>
        <v>105000</v>
      </c>
    </row>
    <row r="244" spans="1:17" s="9" customFormat="1" ht="21" x14ac:dyDescent="0.25">
      <c r="A244" s="10"/>
      <c r="B244" s="10"/>
      <c r="C244" s="11"/>
      <c r="D244" s="12"/>
      <c r="E244" s="32"/>
      <c r="F244" s="14"/>
      <c r="G244" s="14"/>
      <c r="H244" s="14"/>
      <c r="I244" s="14"/>
      <c r="J244" s="15"/>
      <c r="K244" s="15"/>
      <c r="L244" s="16"/>
      <c r="M244" s="17"/>
      <c r="N244" s="17"/>
      <c r="O244" s="17"/>
      <c r="P244" s="17"/>
      <c r="Q244" s="18"/>
    </row>
    <row r="245" spans="1:17" ht="21" x14ac:dyDescent="0.25">
      <c r="A245" s="19">
        <v>29</v>
      </c>
      <c r="B245" s="19" t="s">
        <v>1340</v>
      </c>
      <c r="C245" s="41"/>
      <c r="D245" s="21"/>
      <c r="E245" s="22" t="s">
        <v>287</v>
      </c>
      <c r="F245" s="21"/>
      <c r="G245" s="21"/>
      <c r="H245" s="21"/>
      <c r="I245" s="72"/>
      <c r="J245" s="33"/>
      <c r="K245" s="33"/>
      <c r="L245" s="34"/>
      <c r="M245" s="34"/>
      <c r="N245" s="34"/>
      <c r="O245" s="34"/>
      <c r="P245" s="65"/>
      <c r="Q245" s="65"/>
    </row>
    <row r="246" spans="1:17" x14ac:dyDescent="0.25">
      <c r="A246" s="25"/>
      <c r="B246" s="25"/>
      <c r="C246" s="25" t="s">
        <v>288</v>
      </c>
      <c r="D246" s="26" t="s">
        <v>289</v>
      </c>
      <c r="E246" s="46" t="s">
        <v>290</v>
      </c>
      <c r="F246" s="28"/>
      <c r="G246" s="28"/>
      <c r="H246" s="28"/>
      <c r="I246" s="28"/>
      <c r="J246" s="54"/>
      <c r="K246" s="54"/>
      <c r="L246" s="30"/>
      <c r="M246" s="30"/>
      <c r="N246" s="30"/>
      <c r="O246" s="30"/>
      <c r="P246" s="48"/>
      <c r="Q246" s="48"/>
    </row>
    <row r="247" spans="1:17" x14ac:dyDescent="0.25">
      <c r="A247" s="25"/>
      <c r="B247" s="25"/>
      <c r="C247" s="25"/>
      <c r="D247" s="26"/>
      <c r="E247" s="26" t="s">
        <v>291</v>
      </c>
      <c r="F247" s="28">
        <v>10000</v>
      </c>
      <c r="G247" s="28">
        <v>2300</v>
      </c>
      <c r="H247" s="28">
        <v>40000</v>
      </c>
      <c r="I247" s="28">
        <v>30000</v>
      </c>
      <c r="J247" s="50">
        <f t="shared" ref="J247:J248" si="166">SUM(F247:I247)</f>
        <v>82300</v>
      </c>
      <c r="K247" s="50">
        <f t="shared" ref="K247:K248" si="167">J247*5</f>
        <v>411500</v>
      </c>
      <c r="L247" s="30">
        <v>0.35</v>
      </c>
      <c r="M247" s="30">
        <f t="shared" ref="M247:M248" si="168">F247*L247*5</f>
        <v>17500</v>
      </c>
      <c r="N247" s="30">
        <f t="shared" ref="N247:N248" si="169">G247*L247*5</f>
        <v>4025</v>
      </c>
      <c r="O247" s="30">
        <f t="shared" ref="O247:O248" si="170">H247*L247*5</f>
        <v>70000</v>
      </c>
      <c r="P247" s="48">
        <f>I247*L247*5</f>
        <v>52500</v>
      </c>
      <c r="Q247" s="48">
        <f>L247*K247</f>
        <v>144025</v>
      </c>
    </row>
    <row r="248" spans="1:17" x14ac:dyDescent="0.25">
      <c r="A248" s="25"/>
      <c r="B248" s="25"/>
      <c r="C248" s="25"/>
      <c r="D248" s="26"/>
      <c r="E248" s="26" t="s">
        <v>292</v>
      </c>
      <c r="F248" s="28">
        <v>2000</v>
      </c>
      <c r="G248" s="28">
        <v>1000</v>
      </c>
      <c r="H248" s="28">
        <v>4000</v>
      </c>
      <c r="I248" s="28">
        <v>500</v>
      </c>
      <c r="J248" s="50">
        <f t="shared" si="166"/>
        <v>7500</v>
      </c>
      <c r="K248" s="50">
        <f t="shared" si="167"/>
        <v>37500</v>
      </c>
      <c r="L248" s="30">
        <v>0.18</v>
      </c>
      <c r="M248" s="30">
        <f t="shared" si="168"/>
        <v>1800</v>
      </c>
      <c r="N248" s="30">
        <f t="shared" si="169"/>
        <v>900</v>
      </c>
      <c r="O248" s="30">
        <f t="shared" si="170"/>
        <v>3600</v>
      </c>
      <c r="P248" s="48">
        <f>I248*L248*5</f>
        <v>450</v>
      </c>
      <c r="Q248" s="48">
        <f>L248*K248</f>
        <v>6750</v>
      </c>
    </row>
    <row r="249" spans="1:17" x14ac:dyDescent="0.25">
      <c r="A249" s="25"/>
      <c r="B249" s="25"/>
      <c r="C249" s="25" t="s">
        <v>293</v>
      </c>
      <c r="D249" s="26" t="s">
        <v>294</v>
      </c>
      <c r="E249" s="26" t="s">
        <v>295</v>
      </c>
      <c r="F249" s="28">
        <v>100</v>
      </c>
      <c r="G249" s="28">
        <v>6000</v>
      </c>
      <c r="H249" s="28">
        <v>2000</v>
      </c>
      <c r="I249" s="28">
        <v>0</v>
      </c>
      <c r="J249" s="50">
        <f>SUM(F249:I249)</f>
        <v>8100</v>
      </c>
      <c r="K249" s="50">
        <f>J249*5</f>
        <v>40500</v>
      </c>
      <c r="L249" s="30">
        <v>0.05</v>
      </c>
      <c r="M249" s="30">
        <f>F249*L249*5</f>
        <v>25</v>
      </c>
      <c r="N249" s="30">
        <f>G249*L249*5</f>
        <v>1500</v>
      </c>
      <c r="O249" s="30">
        <f>H249*L249*5</f>
        <v>500</v>
      </c>
      <c r="P249" s="48">
        <f>I249*L249*5</f>
        <v>0</v>
      </c>
      <c r="Q249" s="48">
        <f>L249*K249</f>
        <v>2025</v>
      </c>
    </row>
    <row r="250" spans="1:17" x14ac:dyDescent="0.25">
      <c r="A250" s="25"/>
      <c r="B250" s="25"/>
      <c r="C250" s="25" t="s">
        <v>296</v>
      </c>
      <c r="D250" s="26" t="s">
        <v>297</v>
      </c>
      <c r="E250" s="26" t="s">
        <v>298</v>
      </c>
      <c r="F250" s="28">
        <v>200</v>
      </c>
      <c r="G250" s="28">
        <v>400</v>
      </c>
      <c r="H250" s="28">
        <v>100</v>
      </c>
      <c r="I250" s="28">
        <v>250</v>
      </c>
      <c r="J250" s="50">
        <f>SUM(F250:I250)</f>
        <v>950</v>
      </c>
      <c r="K250" s="50">
        <f>J250*5</f>
        <v>4750</v>
      </c>
      <c r="L250" s="30">
        <v>1.8</v>
      </c>
      <c r="M250" s="30">
        <f>F250*L250*5</f>
        <v>1800</v>
      </c>
      <c r="N250" s="30">
        <f>G250*L250*5</f>
        <v>3600</v>
      </c>
      <c r="O250" s="30">
        <f>H250*L250*5</f>
        <v>900</v>
      </c>
      <c r="P250" s="48">
        <f>I250*L250*5</f>
        <v>2250</v>
      </c>
      <c r="Q250" s="48">
        <f>L250*K250</f>
        <v>8550</v>
      </c>
    </row>
    <row r="251" spans="1:17" x14ac:dyDescent="0.25">
      <c r="A251" s="25"/>
      <c r="B251" s="25"/>
      <c r="C251" s="25" t="s">
        <v>299</v>
      </c>
      <c r="D251" s="26" t="s">
        <v>300</v>
      </c>
      <c r="E251" s="26" t="s">
        <v>301</v>
      </c>
      <c r="F251" s="28">
        <v>200</v>
      </c>
      <c r="G251" s="28">
        <v>600</v>
      </c>
      <c r="H251" s="28">
        <v>100</v>
      </c>
      <c r="I251" s="28">
        <v>100</v>
      </c>
      <c r="J251" s="50">
        <f>SUM(F251:I251)</f>
        <v>1000</v>
      </c>
      <c r="K251" s="50">
        <f>J251*5</f>
        <v>5000</v>
      </c>
      <c r="L251" s="30">
        <v>0.8</v>
      </c>
      <c r="M251" s="30">
        <f>F251*L251*5</f>
        <v>800</v>
      </c>
      <c r="N251" s="30">
        <f>G251*L251*5</f>
        <v>2400</v>
      </c>
      <c r="O251" s="30">
        <f>H251*L251*5</f>
        <v>400</v>
      </c>
      <c r="P251" s="48">
        <f>I251*L251*5</f>
        <v>400</v>
      </c>
      <c r="Q251" s="48">
        <f>L251*K251</f>
        <v>4000</v>
      </c>
    </row>
    <row r="252" spans="1:17" s="9" customFormat="1" ht="21" x14ac:dyDescent="0.25">
      <c r="A252" s="10"/>
      <c r="B252" s="10"/>
      <c r="C252" s="11"/>
      <c r="D252" s="12"/>
      <c r="E252" s="32"/>
      <c r="F252" s="14"/>
      <c r="G252" s="14"/>
      <c r="H252" s="14"/>
      <c r="I252" s="14"/>
      <c r="J252" s="15"/>
      <c r="K252" s="15"/>
      <c r="L252" s="16"/>
      <c r="M252" s="17">
        <f>SUM(M247:M251)</f>
        <v>21925</v>
      </c>
      <c r="N252" s="17">
        <f>SUM(N247:N251)</f>
        <v>12425</v>
      </c>
      <c r="O252" s="17">
        <f>SUM(O247:O251)</f>
        <v>75400</v>
      </c>
      <c r="P252" s="17">
        <f>SUM(P247:P251)</f>
        <v>55600</v>
      </c>
      <c r="Q252" s="18">
        <f>SUM(Q247:Q251)</f>
        <v>165350</v>
      </c>
    </row>
    <row r="253" spans="1:17" s="9" customFormat="1" ht="21" x14ac:dyDescent="0.25">
      <c r="A253" s="10"/>
      <c r="B253" s="10"/>
      <c r="C253" s="11"/>
      <c r="D253" s="12"/>
      <c r="E253" s="32"/>
      <c r="F253" s="14"/>
      <c r="G253" s="14"/>
      <c r="H253" s="14"/>
      <c r="I253" s="14"/>
      <c r="J253" s="15"/>
      <c r="K253" s="15"/>
      <c r="L253" s="16"/>
      <c r="M253" s="17"/>
      <c r="N253" s="17"/>
      <c r="O253" s="17"/>
      <c r="P253" s="17"/>
      <c r="Q253" s="18"/>
    </row>
    <row r="254" spans="1:17" ht="42" x14ac:dyDescent="0.25">
      <c r="A254" s="19">
        <v>30</v>
      </c>
      <c r="B254" s="19" t="s">
        <v>1340</v>
      </c>
      <c r="C254" s="41" t="s">
        <v>15</v>
      </c>
      <c r="D254" s="21" t="s">
        <v>302</v>
      </c>
      <c r="E254" s="22" t="s">
        <v>303</v>
      </c>
      <c r="F254" s="21"/>
      <c r="G254" s="21"/>
      <c r="H254" s="21"/>
      <c r="I254" s="72"/>
      <c r="J254" s="33"/>
      <c r="K254" s="33"/>
      <c r="L254" s="34"/>
      <c r="M254" s="34"/>
      <c r="N254" s="34"/>
      <c r="O254" s="34"/>
      <c r="P254" s="65"/>
      <c r="Q254" s="65"/>
    </row>
    <row r="255" spans="1:17" s="61" customFormat="1" x14ac:dyDescent="0.25">
      <c r="A255" s="82"/>
      <c r="B255" s="82"/>
      <c r="C255" s="82" t="s">
        <v>304</v>
      </c>
      <c r="D255" s="70"/>
      <c r="E255" s="70" t="s">
        <v>305</v>
      </c>
      <c r="F255" s="83">
        <v>1000</v>
      </c>
      <c r="G255" s="49">
        <v>2000</v>
      </c>
      <c r="H255" s="49">
        <v>10000</v>
      </c>
      <c r="I255" s="49">
        <v>100</v>
      </c>
      <c r="J255" s="50">
        <f t="shared" ref="J255" si="171">SUM(F255:I255)</f>
        <v>13100</v>
      </c>
      <c r="K255" s="50">
        <f t="shared" ref="K255" si="172">J255*5</f>
        <v>65500</v>
      </c>
      <c r="L255" s="62">
        <v>2</v>
      </c>
      <c r="M255" s="30">
        <f t="shared" ref="M255" si="173">F255*L255*5</f>
        <v>10000</v>
      </c>
      <c r="N255" s="30">
        <f t="shared" ref="N255" si="174">G255*L255*5</f>
        <v>20000</v>
      </c>
      <c r="O255" s="30">
        <f t="shared" ref="O255" si="175">H255*L255*5</f>
        <v>100000</v>
      </c>
      <c r="P255" s="48">
        <f>I255*L255*5</f>
        <v>1000</v>
      </c>
      <c r="Q255" s="48">
        <f>L255*K255</f>
        <v>131000</v>
      </c>
    </row>
    <row r="256" spans="1:17" s="9" customFormat="1" ht="21" x14ac:dyDescent="0.25">
      <c r="A256" s="10"/>
      <c r="B256" s="10"/>
      <c r="C256" s="11"/>
      <c r="D256" s="12"/>
      <c r="E256" s="32" t="s">
        <v>15</v>
      </c>
      <c r="F256" s="14"/>
      <c r="G256" s="14"/>
      <c r="H256" s="14"/>
      <c r="I256" s="14"/>
      <c r="J256" s="15"/>
      <c r="K256" s="15"/>
      <c r="L256" s="16"/>
      <c r="M256" s="17">
        <f t="shared" ref="M256:Q256" si="176">SUM(M255)</f>
        <v>10000</v>
      </c>
      <c r="N256" s="17">
        <f t="shared" si="176"/>
        <v>20000</v>
      </c>
      <c r="O256" s="17">
        <f t="shared" si="176"/>
        <v>100000</v>
      </c>
      <c r="P256" s="17">
        <f t="shared" si="176"/>
        <v>1000</v>
      </c>
      <c r="Q256" s="18">
        <f t="shared" si="176"/>
        <v>131000</v>
      </c>
    </row>
    <row r="257" spans="1:17" s="9" customFormat="1" ht="21" x14ac:dyDescent="0.25">
      <c r="A257" s="10"/>
      <c r="B257" s="10"/>
      <c r="C257" s="11"/>
      <c r="D257" s="12"/>
      <c r="E257" s="32"/>
      <c r="F257" s="14"/>
      <c r="G257" s="14"/>
      <c r="H257" s="14"/>
      <c r="I257" s="14"/>
      <c r="J257" s="15"/>
      <c r="K257" s="15"/>
      <c r="L257" s="16"/>
      <c r="M257" s="17"/>
      <c r="N257" s="17"/>
      <c r="O257" s="17"/>
      <c r="P257" s="17"/>
      <c r="Q257" s="18"/>
    </row>
    <row r="258" spans="1:17" ht="21" x14ac:dyDescent="0.25">
      <c r="A258" s="19">
        <v>31</v>
      </c>
      <c r="B258" s="19" t="s">
        <v>1340</v>
      </c>
      <c r="C258" s="41"/>
      <c r="D258" s="21"/>
      <c r="E258" s="22" t="s">
        <v>306</v>
      </c>
      <c r="F258" s="21"/>
      <c r="G258" s="21"/>
      <c r="H258" s="21"/>
      <c r="I258" s="72"/>
      <c r="J258" s="33"/>
      <c r="K258" s="33"/>
      <c r="L258" s="34"/>
      <c r="M258" s="34"/>
      <c r="N258" s="34"/>
      <c r="O258" s="34"/>
      <c r="P258" s="65"/>
      <c r="Q258" s="65"/>
    </row>
    <row r="259" spans="1:17" ht="30" x14ac:dyDescent="0.25">
      <c r="A259" s="25"/>
      <c r="B259" s="25"/>
      <c r="C259" s="82" t="s">
        <v>307</v>
      </c>
      <c r="D259" s="70" t="s">
        <v>308</v>
      </c>
      <c r="E259" s="84" t="s">
        <v>309</v>
      </c>
      <c r="F259" s="83">
        <v>2000</v>
      </c>
      <c r="G259" s="49">
        <v>0</v>
      </c>
      <c r="H259" s="49">
        <v>0</v>
      </c>
      <c r="I259" s="49">
        <v>80</v>
      </c>
      <c r="J259" s="50">
        <f>SUM(F259:I259)</f>
        <v>2080</v>
      </c>
      <c r="K259" s="50">
        <f>J259*5</f>
        <v>10400</v>
      </c>
      <c r="L259" s="30">
        <v>3.8</v>
      </c>
      <c r="M259" s="30">
        <f>F259*L259*5</f>
        <v>38000</v>
      </c>
      <c r="N259" s="30">
        <f>G259*L259*5</f>
        <v>0</v>
      </c>
      <c r="O259" s="30" t="s">
        <v>15</v>
      </c>
      <c r="P259" s="48">
        <f>I259*L259*5</f>
        <v>1520</v>
      </c>
      <c r="Q259" s="48">
        <f>L259*K259</f>
        <v>39520</v>
      </c>
    </row>
    <row r="260" spans="1:17" s="9" customFormat="1" ht="21" x14ac:dyDescent="0.25">
      <c r="A260" s="10"/>
      <c r="B260" s="10"/>
      <c r="C260" s="11"/>
      <c r="D260" s="12"/>
      <c r="E260" s="32"/>
      <c r="F260" s="14"/>
      <c r="G260" s="14"/>
      <c r="H260" s="14"/>
      <c r="I260" s="14"/>
      <c r="J260" s="15"/>
      <c r="K260" s="15"/>
      <c r="L260" s="16"/>
      <c r="M260" s="17">
        <f>SUM(M259)</f>
        <v>38000</v>
      </c>
      <c r="N260" s="17">
        <f t="shared" ref="N260:Q260" si="177">SUM(N259)</f>
        <v>0</v>
      </c>
      <c r="O260" s="17">
        <f t="shared" si="177"/>
        <v>0</v>
      </c>
      <c r="P260" s="17">
        <f t="shared" si="177"/>
        <v>1520</v>
      </c>
      <c r="Q260" s="18">
        <f t="shared" si="177"/>
        <v>39520</v>
      </c>
    </row>
    <row r="261" spans="1:17" s="9" customFormat="1" ht="21" x14ac:dyDescent="0.25">
      <c r="A261" s="10"/>
      <c r="B261" s="10"/>
      <c r="C261" s="11"/>
      <c r="D261" s="12"/>
      <c r="E261" s="32"/>
      <c r="F261" s="14"/>
      <c r="G261" s="14"/>
      <c r="H261" s="14"/>
      <c r="I261" s="14"/>
      <c r="J261" s="15"/>
      <c r="K261" s="15"/>
      <c r="L261" s="16"/>
      <c r="M261" s="17"/>
      <c r="N261" s="17"/>
      <c r="O261" s="17"/>
      <c r="P261" s="17"/>
      <c r="Q261" s="18"/>
    </row>
    <row r="262" spans="1:17" ht="21" x14ac:dyDescent="0.25">
      <c r="A262" s="19">
        <v>32</v>
      </c>
      <c r="B262" s="19" t="s">
        <v>1340</v>
      </c>
      <c r="C262" s="41"/>
      <c r="D262" s="21"/>
      <c r="E262" s="22" t="s">
        <v>310</v>
      </c>
      <c r="F262" s="21"/>
      <c r="G262" s="21"/>
      <c r="H262" s="21"/>
      <c r="I262" s="72"/>
      <c r="J262" s="33"/>
      <c r="K262" s="33"/>
      <c r="L262" s="34"/>
      <c r="M262" s="34"/>
      <c r="N262" s="34"/>
      <c r="O262" s="34"/>
      <c r="P262" s="65"/>
      <c r="Q262" s="65"/>
    </row>
    <row r="263" spans="1:17" x14ac:dyDescent="0.25">
      <c r="A263" s="25"/>
      <c r="B263" s="25"/>
      <c r="C263" s="25" t="s">
        <v>311</v>
      </c>
      <c r="D263" s="26" t="s">
        <v>312</v>
      </c>
      <c r="E263" s="46" t="s">
        <v>313</v>
      </c>
      <c r="F263" s="49"/>
      <c r="G263" s="49"/>
      <c r="H263" s="49"/>
      <c r="I263" s="49"/>
      <c r="J263" s="54"/>
      <c r="K263" s="54"/>
      <c r="L263" s="30"/>
      <c r="M263" s="30"/>
      <c r="N263" s="30"/>
      <c r="O263" s="30"/>
      <c r="P263" s="48"/>
      <c r="Q263" s="48"/>
    </row>
    <row r="264" spans="1:17" x14ac:dyDescent="0.25">
      <c r="A264" s="25"/>
      <c r="B264" s="25"/>
      <c r="C264" s="25"/>
      <c r="D264" s="26"/>
      <c r="E264" s="26" t="s">
        <v>314</v>
      </c>
      <c r="F264" s="28">
        <v>1500</v>
      </c>
      <c r="G264" s="28">
        <v>3800</v>
      </c>
      <c r="H264" s="28">
        <v>1500</v>
      </c>
      <c r="I264" s="28">
        <v>2000</v>
      </c>
      <c r="J264" s="50">
        <f t="shared" ref="J264:J265" si="178">SUM(F264:I264)</f>
        <v>8800</v>
      </c>
      <c r="K264" s="50">
        <f t="shared" ref="K264:K265" si="179">J264*5</f>
        <v>44000</v>
      </c>
      <c r="L264" s="30">
        <v>4</v>
      </c>
      <c r="M264" s="30">
        <f t="shared" ref="M264:M265" si="180">F264*L264*5</f>
        <v>30000</v>
      </c>
      <c r="N264" s="30">
        <f t="shared" ref="N264:N265" si="181">G264*L264*5</f>
        <v>76000</v>
      </c>
      <c r="O264" s="30">
        <f t="shared" ref="O264:O265" si="182">H264*L264*5</f>
        <v>30000</v>
      </c>
      <c r="P264" s="48">
        <f>I264*L264*5</f>
        <v>40000</v>
      </c>
      <c r="Q264" s="48">
        <f>L264*K264</f>
        <v>176000</v>
      </c>
    </row>
    <row r="265" spans="1:17" x14ac:dyDescent="0.25">
      <c r="A265" s="25"/>
      <c r="B265" s="25"/>
      <c r="C265" s="25"/>
      <c r="D265" s="26"/>
      <c r="E265" s="26" t="s">
        <v>315</v>
      </c>
      <c r="F265" s="28">
        <v>2000</v>
      </c>
      <c r="G265" s="28">
        <v>4400</v>
      </c>
      <c r="H265" s="28">
        <v>3000</v>
      </c>
      <c r="I265" s="28">
        <v>5000</v>
      </c>
      <c r="J265" s="50">
        <f t="shared" si="178"/>
        <v>14400</v>
      </c>
      <c r="K265" s="50">
        <f t="shared" si="179"/>
        <v>72000</v>
      </c>
      <c r="L265" s="30">
        <v>0.3</v>
      </c>
      <c r="M265" s="30">
        <f t="shared" si="180"/>
        <v>3000</v>
      </c>
      <c r="N265" s="30">
        <f t="shared" si="181"/>
        <v>6600</v>
      </c>
      <c r="O265" s="30">
        <f t="shared" si="182"/>
        <v>4500</v>
      </c>
      <c r="P265" s="48">
        <f>I265*L265*5</f>
        <v>7500</v>
      </c>
      <c r="Q265" s="48">
        <f>L265*K265</f>
        <v>21600</v>
      </c>
    </row>
    <row r="266" spans="1:17" s="9" customFormat="1" ht="21" x14ac:dyDescent="0.25">
      <c r="A266" s="10"/>
      <c r="B266" s="10"/>
      <c r="C266" s="11"/>
      <c r="D266" s="12"/>
      <c r="E266" s="32"/>
      <c r="F266" s="14"/>
      <c r="G266" s="14"/>
      <c r="H266" s="14"/>
      <c r="I266" s="14"/>
      <c r="J266" s="15"/>
      <c r="K266" s="15"/>
      <c r="L266" s="16"/>
      <c r="M266" s="17">
        <f t="shared" ref="M266:P266" si="183">SUM(M263:M265)</f>
        <v>33000</v>
      </c>
      <c r="N266" s="17">
        <f t="shared" si="183"/>
        <v>82600</v>
      </c>
      <c r="O266" s="17">
        <f t="shared" si="183"/>
        <v>34500</v>
      </c>
      <c r="P266" s="17">
        <f t="shared" si="183"/>
        <v>47500</v>
      </c>
      <c r="Q266" s="18">
        <f>SUM(Q263:Q265)</f>
        <v>197600</v>
      </c>
    </row>
    <row r="267" spans="1:17" s="9" customFormat="1" ht="21" x14ac:dyDescent="0.25">
      <c r="A267" s="10"/>
      <c r="B267" s="10"/>
      <c r="C267" s="11"/>
      <c r="D267" s="12"/>
      <c r="E267" s="32"/>
      <c r="F267" s="14"/>
      <c r="G267" s="14"/>
      <c r="H267" s="14"/>
      <c r="I267" s="14"/>
      <c r="J267" s="15"/>
      <c r="K267" s="15"/>
      <c r="L267" s="16"/>
      <c r="M267" s="17"/>
      <c r="N267" s="17"/>
      <c r="O267" s="17"/>
      <c r="P267" s="17"/>
      <c r="Q267" s="18"/>
    </row>
    <row r="268" spans="1:17" ht="21" x14ac:dyDescent="0.25">
      <c r="A268" s="19">
        <v>33</v>
      </c>
      <c r="B268" s="19" t="s">
        <v>1340</v>
      </c>
      <c r="C268" s="85"/>
      <c r="D268" s="86"/>
      <c r="E268" s="22" t="s">
        <v>316</v>
      </c>
      <c r="F268" s="86"/>
      <c r="G268" s="86"/>
      <c r="H268" s="86"/>
      <c r="I268" s="87"/>
      <c r="J268" s="33"/>
      <c r="K268" s="33"/>
      <c r="L268" s="34"/>
      <c r="M268" s="34"/>
      <c r="N268" s="34"/>
      <c r="O268" s="34"/>
      <c r="P268" s="65"/>
      <c r="Q268" s="65"/>
    </row>
    <row r="269" spans="1:17" x14ac:dyDescent="0.25">
      <c r="A269" s="25"/>
      <c r="B269" s="25"/>
      <c r="C269" s="25" t="s">
        <v>317</v>
      </c>
      <c r="D269" s="26" t="s">
        <v>318</v>
      </c>
      <c r="E269" s="46" t="s">
        <v>319</v>
      </c>
      <c r="F269" s="28"/>
      <c r="G269" s="28"/>
      <c r="H269" s="28"/>
      <c r="I269" s="28"/>
      <c r="J269" s="54"/>
      <c r="K269" s="54"/>
      <c r="L269" s="30"/>
      <c r="M269" s="30"/>
      <c r="N269" s="30"/>
      <c r="O269" s="30"/>
      <c r="P269" s="48"/>
      <c r="Q269" s="48"/>
    </row>
    <row r="270" spans="1:17" x14ac:dyDescent="0.25">
      <c r="A270" s="25"/>
      <c r="B270" s="25"/>
      <c r="C270" s="25"/>
      <c r="D270" s="26"/>
      <c r="E270" s="26" t="s">
        <v>320</v>
      </c>
      <c r="F270" s="28">
        <v>100</v>
      </c>
      <c r="G270" s="28">
        <v>5000</v>
      </c>
      <c r="H270" s="28">
        <v>200</v>
      </c>
      <c r="I270" s="28">
        <v>1000</v>
      </c>
      <c r="J270" s="50">
        <f t="shared" ref="J270:J271" si="184">SUM(F270:I270)</f>
        <v>6300</v>
      </c>
      <c r="K270" s="50">
        <f t="shared" ref="K270:K271" si="185">J270*5</f>
        <v>31500</v>
      </c>
      <c r="L270" s="30">
        <v>6</v>
      </c>
      <c r="M270" s="30">
        <f t="shared" ref="M270:M271" si="186">F270*L270*5</f>
        <v>3000</v>
      </c>
      <c r="N270" s="30">
        <f t="shared" ref="N270:N271" si="187">G270*L270*5</f>
        <v>150000</v>
      </c>
      <c r="O270" s="30">
        <f t="shared" ref="O270:O271" si="188">H270*L270*5</f>
        <v>6000</v>
      </c>
      <c r="P270" s="48">
        <f>I270*L270*5</f>
        <v>30000</v>
      </c>
      <c r="Q270" s="48">
        <f>L270*K270</f>
        <v>189000</v>
      </c>
    </row>
    <row r="271" spans="1:17" x14ac:dyDescent="0.25">
      <c r="A271" s="25"/>
      <c r="B271" s="25"/>
      <c r="C271" s="25"/>
      <c r="D271" s="26"/>
      <c r="E271" s="26" t="s">
        <v>321</v>
      </c>
      <c r="F271" s="28">
        <v>100</v>
      </c>
      <c r="G271" s="28">
        <v>5000</v>
      </c>
      <c r="H271" s="28">
        <v>1000</v>
      </c>
      <c r="I271" s="28">
        <v>100</v>
      </c>
      <c r="J271" s="50">
        <f t="shared" si="184"/>
        <v>6200</v>
      </c>
      <c r="K271" s="50">
        <f t="shared" si="185"/>
        <v>31000</v>
      </c>
      <c r="L271" s="30">
        <v>6</v>
      </c>
      <c r="M271" s="30">
        <f t="shared" si="186"/>
        <v>3000</v>
      </c>
      <c r="N271" s="30">
        <f t="shared" si="187"/>
        <v>150000</v>
      </c>
      <c r="O271" s="30">
        <f t="shared" si="188"/>
        <v>30000</v>
      </c>
      <c r="P271" s="48">
        <f>I271*L271*5</f>
        <v>3000</v>
      </c>
      <c r="Q271" s="48">
        <f>L271*K271</f>
        <v>186000</v>
      </c>
    </row>
    <row r="272" spans="1:17" x14ac:dyDescent="0.25">
      <c r="A272" s="25"/>
      <c r="B272" s="25"/>
      <c r="C272" s="25" t="s">
        <v>322</v>
      </c>
      <c r="D272" s="26" t="s">
        <v>323</v>
      </c>
      <c r="E272" s="46" t="s">
        <v>324</v>
      </c>
      <c r="F272" s="28"/>
      <c r="G272" s="28"/>
      <c r="H272" s="28"/>
      <c r="I272" s="28"/>
      <c r="J272" s="54"/>
      <c r="K272" s="54"/>
      <c r="L272" s="30"/>
      <c r="M272" s="30"/>
      <c r="N272" s="30"/>
      <c r="O272" s="30"/>
      <c r="P272" s="48"/>
      <c r="Q272" s="48"/>
    </row>
    <row r="273" spans="1:17" x14ac:dyDescent="0.25">
      <c r="A273" s="25"/>
      <c r="B273" s="25"/>
      <c r="C273" s="25"/>
      <c r="D273" s="26"/>
      <c r="E273" s="26" t="s">
        <v>325</v>
      </c>
      <c r="F273" s="28">
        <v>5000</v>
      </c>
      <c r="G273" s="28">
        <v>10000</v>
      </c>
      <c r="H273" s="28">
        <v>2000</v>
      </c>
      <c r="I273" s="28">
        <v>1000</v>
      </c>
      <c r="J273" s="50">
        <f t="shared" ref="J273" si="189">SUM(F273:I273)</f>
        <v>18000</v>
      </c>
      <c r="K273" s="50">
        <f t="shared" ref="K273" si="190">J273*5</f>
        <v>90000</v>
      </c>
      <c r="L273" s="30">
        <v>1.45</v>
      </c>
      <c r="M273" s="30">
        <f t="shared" ref="M273" si="191">F273*L273*5</f>
        <v>36250</v>
      </c>
      <c r="N273" s="30">
        <f t="shared" ref="N273" si="192">G273*L273*5</f>
        <v>72500</v>
      </c>
      <c r="O273" s="30">
        <f t="shared" ref="O273" si="193">H273*L273*5</f>
        <v>14500</v>
      </c>
      <c r="P273" s="48">
        <f>I273*L273*5</f>
        <v>7250</v>
      </c>
      <c r="Q273" s="48">
        <f>L273*K273</f>
        <v>130500</v>
      </c>
    </row>
    <row r="274" spans="1:17" x14ac:dyDescent="0.25">
      <c r="A274" s="25"/>
      <c r="B274" s="25"/>
      <c r="C274" s="25" t="s">
        <v>326</v>
      </c>
      <c r="D274" s="26" t="s">
        <v>323</v>
      </c>
      <c r="E274" s="46" t="s">
        <v>327</v>
      </c>
      <c r="F274" s="28"/>
      <c r="G274" s="28"/>
      <c r="H274" s="28"/>
      <c r="I274" s="28"/>
      <c r="J274" s="54"/>
      <c r="K274" s="54"/>
      <c r="L274" s="30"/>
      <c r="M274" s="30"/>
      <c r="N274" s="30"/>
      <c r="O274" s="30"/>
      <c r="P274" s="48"/>
      <c r="Q274" s="48"/>
    </row>
    <row r="275" spans="1:17" x14ac:dyDescent="0.25">
      <c r="A275" s="25"/>
      <c r="B275" s="25"/>
      <c r="C275" s="25"/>
      <c r="D275" s="26"/>
      <c r="E275" s="26" t="s">
        <v>328</v>
      </c>
      <c r="F275" s="28">
        <v>500</v>
      </c>
      <c r="G275" s="28">
        <v>400</v>
      </c>
      <c r="H275" s="28">
        <v>20</v>
      </c>
      <c r="I275" s="28"/>
      <c r="J275" s="50">
        <f t="shared" ref="J275" si="194">SUM(F275:I275)</f>
        <v>920</v>
      </c>
      <c r="K275" s="50">
        <f t="shared" ref="K275" si="195">J275*5</f>
        <v>4600</v>
      </c>
      <c r="L275" s="30">
        <v>13.1</v>
      </c>
      <c r="M275" s="30">
        <f t="shared" ref="M275" si="196">F275*L275*5</f>
        <v>32750</v>
      </c>
      <c r="N275" s="30">
        <f t="shared" ref="N275" si="197">G275*L275*5</f>
        <v>26200</v>
      </c>
      <c r="O275" s="30">
        <f t="shared" ref="O275" si="198">H275*L275*5</f>
        <v>1310</v>
      </c>
      <c r="P275" s="48">
        <f>I275*L275*5</f>
        <v>0</v>
      </c>
      <c r="Q275" s="48">
        <f>L275*K275</f>
        <v>60260</v>
      </c>
    </row>
    <row r="276" spans="1:17" x14ac:dyDescent="0.25">
      <c r="A276" s="25"/>
      <c r="B276" s="25"/>
      <c r="C276" s="25" t="s">
        <v>329</v>
      </c>
      <c r="D276" s="26" t="s">
        <v>323</v>
      </c>
      <c r="E276" s="46" t="s">
        <v>330</v>
      </c>
      <c r="F276" s="28"/>
      <c r="G276" s="28"/>
      <c r="H276" s="28"/>
      <c r="I276" s="28"/>
      <c r="J276" s="54"/>
      <c r="K276" s="54"/>
      <c r="L276" s="30"/>
      <c r="M276" s="30"/>
      <c r="N276" s="30"/>
      <c r="O276" s="30"/>
      <c r="P276" s="48"/>
      <c r="Q276" s="48"/>
    </row>
    <row r="277" spans="1:17" x14ac:dyDescent="0.25">
      <c r="A277" s="25"/>
      <c r="B277" s="25"/>
      <c r="C277" s="25"/>
      <c r="D277" s="26"/>
      <c r="E277" s="26" t="s">
        <v>331</v>
      </c>
      <c r="F277" s="28">
        <v>100</v>
      </c>
      <c r="G277" s="28">
        <v>200</v>
      </c>
      <c r="H277" s="28"/>
      <c r="I277" s="28"/>
      <c r="J277" s="50">
        <f t="shared" ref="J277:J278" si="199">SUM(F277:I277)</f>
        <v>300</v>
      </c>
      <c r="K277" s="50">
        <f t="shared" ref="K277:K278" si="200">J277*5</f>
        <v>1500</v>
      </c>
      <c r="L277" s="30">
        <v>0.95</v>
      </c>
      <c r="M277" s="30">
        <f t="shared" ref="M277:M278" si="201">F277*L277*5</f>
        <v>475</v>
      </c>
      <c r="N277" s="30">
        <f t="shared" ref="N277:N278" si="202">G277*L277*5</f>
        <v>950</v>
      </c>
      <c r="O277" s="30">
        <f t="shared" ref="O277:O278" si="203">H277*L277*5</f>
        <v>0</v>
      </c>
      <c r="P277" s="48">
        <f>I277*L277*5</f>
        <v>0</v>
      </c>
      <c r="Q277" s="48">
        <f>L277*K277</f>
        <v>1425</v>
      </c>
    </row>
    <row r="278" spans="1:17" x14ac:dyDescent="0.25">
      <c r="A278" s="25"/>
      <c r="B278" s="25"/>
      <c r="C278" s="25"/>
      <c r="D278" s="26"/>
      <c r="E278" s="26" t="s">
        <v>332</v>
      </c>
      <c r="F278" s="28">
        <v>100</v>
      </c>
      <c r="G278" s="28">
        <v>200</v>
      </c>
      <c r="H278" s="28"/>
      <c r="I278" s="28"/>
      <c r="J278" s="50">
        <f t="shared" si="199"/>
        <v>300</v>
      </c>
      <c r="K278" s="50">
        <f t="shared" si="200"/>
        <v>1500</v>
      </c>
      <c r="L278" s="30">
        <v>1.1000000000000001</v>
      </c>
      <c r="M278" s="30">
        <f t="shared" si="201"/>
        <v>550.00000000000011</v>
      </c>
      <c r="N278" s="30">
        <f t="shared" si="202"/>
        <v>1100.0000000000002</v>
      </c>
      <c r="O278" s="30">
        <f t="shared" si="203"/>
        <v>0</v>
      </c>
      <c r="P278" s="48">
        <f>I278*L278*5</f>
        <v>0</v>
      </c>
      <c r="Q278" s="48">
        <f>L278*K278</f>
        <v>1650.0000000000002</v>
      </c>
    </row>
    <row r="279" spans="1:17" s="9" customFormat="1" ht="21" x14ac:dyDescent="0.25">
      <c r="A279" s="10"/>
      <c r="B279" s="10"/>
      <c r="C279" s="11"/>
      <c r="D279" s="12"/>
      <c r="E279" s="32"/>
      <c r="F279" s="14"/>
      <c r="G279" s="14"/>
      <c r="H279" s="14"/>
      <c r="I279" s="14"/>
      <c r="J279" s="15"/>
      <c r="K279" s="15"/>
      <c r="L279" s="16"/>
      <c r="M279" s="17">
        <f>SUM(M270:M278)</f>
        <v>76025</v>
      </c>
      <c r="N279" s="17">
        <f>SUM(N270:N278)</f>
        <v>400750</v>
      </c>
      <c r="O279" s="17">
        <f>SUM(O270:O278)</f>
        <v>51810</v>
      </c>
      <c r="P279" s="17">
        <f>SUM(P270:P278)</f>
        <v>40250</v>
      </c>
      <c r="Q279" s="18">
        <f>SUM(Q270:Q278)</f>
        <v>568835</v>
      </c>
    </row>
    <row r="280" spans="1:17" s="9" customFormat="1" ht="21" x14ac:dyDescent="0.25">
      <c r="A280" s="10"/>
      <c r="B280" s="10"/>
      <c r="C280" s="11"/>
      <c r="D280" s="12"/>
      <c r="E280" s="32"/>
      <c r="F280" s="14"/>
      <c r="G280" s="14"/>
      <c r="H280" s="14"/>
      <c r="I280" s="14"/>
      <c r="J280" s="15"/>
      <c r="K280" s="15"/>
      <c r="L280" s="16"/>
      <c r="M280" s="17"/>
      <c r="N280" s="17"/>
      <c r="O280" s="17"/>
      <c r="P280" s="17"/>
      <c r="Q280" s="18"/>
    </row>
    <row r="281" spans="1:17" ht="21" x14ac:dyDescent="0.25">
      <c r="A281" s="19">
        <v>34</v>
      </c>
      <c r="B281" s="19" t="s">
        <v>1341</v>
      </c>
      <c r="C281" s="85"/>
      <c r="D281" s="86"/>
      <c r="E281" s="22" t="s">
        <v>333</v>
      </c>
      <c r="F281" s="23"/>
      <c r="G281" s="23"/>
      <c r="H281" s="23"/>
      <c r="I281" s="23"/>
      <c r="J281" s="64"/>
      <c r="K281" s="64"/>
      <c r="L281" s="34"/>
      <c r="M281" s="34"/>
      <c r="N281" s="34"/>
      <c r="O281" s="34"/>
      <c r="P281" s="65"/>
      <c r="Q281" s="65"/>
    </row>
    <row r="282" spans="1:17" x14ac:dyDescent="0.25">
      <c r="A282" s="25"/>
      <c r="B282" s="25"/>
      <c r="C282" s="25" t="s">
        <v>334</v>
      </c>
      <c r="D282" s="26" t="s">
        <v>335</v>
      </c>
      <c r="E282" s="46" t="s">
        <v>333</v>
      </c>
      <c r="F282" s="28"/>
      <c r="G282" s="28"/>
      <c r="H282" s="28"/>
      <c r="I282" s="28"/>
      <c r="J282" s="50"/>
      <c r="K282" s="50"/>
      <c r="L282" s="30"/>
      <c r="M282" s="30"/>
      <c r="N282" s="30"/>
      <c r="O282" s="30"/>
      <c r="P282" s="48"/>
      <c r="Q282" s="48"/>
    </row>
    <row r="283" spans="1:17" ht="45" x14ac:dyDescent="0.25">
      <c r="A283" s="25"/>
      <c r="B283" s="25"/>
      <c r="C283" s="25"/>
      <c r="D283" s="26"/>
      <c r="E283" s="26" t="s">
        <v>336</v>
      </c>
      <c r="F283" s="28">
        <v>3000</v>
      </c>
      <c r="G283" s="28">
        <v>600</v>
      </c>
      <c r="H283" s="28">
        <v>7000</v>
      </c>
      <c r="I283" s="28">
        <v>500</v>
      </c>
      <c r="J283" s="50">
        <f t="shared" ref="J283" si="204">SUM(F283:I283)</f>
        <v>11100</v>
      </c>
      <c r="K283" s="50">
        <f t="shared" ref="K283:K291" si="205">J283*5</f>
        <v>55500</v>
      </c>
      <c r="L283" s="30">
        <v>3</v>
      </c>
      <c r="M283" s="30">
        <f t="shared" ref="M283:M291" si="206">F283*L283*5</f>
        <v>45000</v>
      </c>
      <c r="N283" s="30">
        <f t="shared" ref="N283:N291" si="207">G283*L283*5</f>
        <v>9000</v>
      </c>
      <c r="O283" s="30">
        <f t="shared" ref="O283:O291" si="208">H283*L283*5</f>
        <v>105000</v>
      </c>
      <c r="P283" s="48">
        <f>I283*L283*5</f>
        <v>7500</v>
      </c>
      <c r="Q283" s="48">
        <f>L283*K283</f>
        <v>166500</v>
      </c>
    </row>
    <row r="284" spans="1:17" s="9" customFormat="1" ht="21" x14ac:dyDescent="0.25">
      <c r="A284" s="10"/>
      <c r="B284" s="10"/>
      <c r="C284" s="11"/>
      <c r="D284" s="12"/>
      <c r="E284" s="32"/>
      <c r="F284" s="14"/>
      <c r="G284" s="14"/>
      <c r="H284" s="14"/>
      <c r="I284" s="14"/>
      <c r="J284" s="15"/>
      <c r="K284" s="15"/>
      <c r="L284" s="16"/>
      <c r="M284" s="17">
        <f t="shared" ref="M284:Q284" si="209">SUM(M283)</f>
        <v>45000</v>
      </c>
      <c r="N284" s="17">
        <f t="shared" si="209"/>
        <v>9000</v>
      </c>
      <c r="O284" s="17">
        <f t="shared" si="209"/>
        <v>105000</v>
      </c>
      <c r="P284" s="17">
        <f t="shared" si="209"/>
        <v>7500</v>
      </c>
      <c r="Q284" s="18">
        <f t="shared" si="209"/>
        <v>166500</v>
      </c>
    </row>
    <row r="285" spans="1:17" s="9" customFormat="1" ht="21" x14ac:dyDescent="0.25">
      <c r="A285" s="10"/>
      <c r="B285" s="10"/>
      <c r="C285" s="11"/>
      <c r="D285" s="12"/>
      <c r="E285" s="32"/>
      <c r="F285" s="14"/>
      <c r="G285" s="14"/>
      <c r="H285" s="14"/>
      <c r="I285" s="14"/>
      <c r="J285" s="15"/>
      <c r="K285" s="15"/>
      <c r="L285" s="16"/>
      <c r="M285" s="17"/>
      <c r="N285" s="17"/>
      <c r="O285" s="17"/>
      <c r="P285" s="17"/>
      <c r="Q285" s="18"/>
    </row>
    <row r="286" spans="1:17" ht="21" x14ac:dyDescent="0.25">
      <c r="A286" s="19">
        <v>35</v>
      </c>
      <c r="B286" s="19" t="s">
        <v>1341</v>
      </c>
      <c r="C286" s="85"/>
      <c r="D286" s="86"/>
      <c r="E286" s="22" t="s">
        <v>337</v>
      </c>
      <c r="F286" s="86"/>
      <c r="G286" s="86"/>
      <c r="H286" s="86"/>
      <c r="I286" s="87"/>
      <c r="J286" s="33"/>
      <c r="K286" s="33"/>
      <c r="L286" s="34"/>
      <c r="M286" s="34"/>
      <c r="N286" s="34"/>
      <c r="O286" s="34"/>
      <c r="P286" s="65"/>
      <c r="Q286" s="65"/>
    </row>
    <row r="287" spans="1:17" ht="30" x14ac:dyDescent="0.25">
      <c r="A287" s="25"/>
      <c r="B287" s="25"/>
      <c r="C287" s="25" t="s">
        <v>338</v>
      </c>
      <c r="D287" s="26" t="s">
        <v>339</v>
      </c>
      <c r="E287" s="46" t="s">
        <v>340</v>
      </c>
      <c r="F287" s="28">
        <v>0</v>
      </c>
      <c r="G287" s="28">
        <v>5000</v>
      </c>
      <c r="H287" s="28">
        <v>2500</v>
      </c>
      <c r="I287" s="28">
        <v>2500</v>
      </c>
      <c r="J287" s="50">
        <f t="shared" ref="J287:J291" si="210">SUM(F287:I287)</f>
        <v>10000</v>
      </c>
      <c r="K287" s="50">
        <f t="shared" si="205"/>
        <v>50000</v>
      </c>
      <c r="L287" s="30">
        <v>2.5</v>
      </c>
      <c r="M287" s="30">
        <f t="shared" si="206"/>
        <v>0</v>
      </c>
      <c r="N287" s="30">
        <f t="shared" si="207"/>
        <v>62500</v>
      </c>
      <c r="O287" s="30">
        <f t="shared" si="208"/>
        <v>31250</v>
      </c>
      <c r="P287" s="48">
        <f>I287*L287*5</f>
        <v>31250</v>
      </c>
      <c r="Q287" s="48">
        <f>L287*K287</f>
        <v>125000</v>
      </c>
    </row>
    <row r="288" spans="1:17" s="9" customFormat="1" ht="21" x14ac:dyDescent="0.25">
      <c r="A288" s="10"/>
      <c r="B288" s="10"/>
      <c r="C288" s="11"/>
      <c r="D288" s="12"/>
      <c r="E288" s="32"/>
      <c r="F288" s="14"/>
      <c r="G288" s="14"/>
      <c r="H288" s="14"/>
      <c r="I288" s="14"/>
      <c r="J288" s="15"/>
      <c r="K288" s="15"/>
      <c r="L288" s="16"/>
      <c r="M288" s="17">
        <f>SUM(M287)</f>
        <v>0</v>
      </c>
      <c r="N288" s="17">
        <f t="shared" ref="N288:Q288" si="211">SUM(N287)</f>
        <v>62500</v>
      </c>
      <c r="O288" s="17">
        <f t="shared" si="211"/>
        <v>31250</v>
      </c>
      <c r="P288" s="17">
        <f t="shared" si="211"/>
        <v>31250</v>
      </c>
      <c r="Q288" s="18">
        <f t="shared" si="211"/>
        <v>125000</v>
      </c>
    </row>
    <row r="289" spans="1:17" s="9" customFormat="1" ht="21" x14ac:dyDescent="0.25">
      <c r="A289" s="10"/>
      <c r="B289" s="10"/>
      <c r="C289" s="11"/>
      <c r="D289" s="12"/>
      <c r="E289" s="32"/>
      <c r="F289" s="14"/>
      <c r="G289" s="14"/>
      <c r="H289" s="14"/>
      <c r="I289" s="14"/>
      <c r="J289" s="15"/>
      <c r="K289" s="15"/>
      <c r="L289" s="16"/>
      <c r="M289" s="17"/>
      <c r="N289" s="17"/>
      <c r="O289" s="17"/>
      <c r="P289" s="17"/>
      <c r="Q289" s="18"/>
    </row>
    <row r="290" spans="1:17" ht="21" x14ac:dyDescent="0.25">
      <c r="A290" s="19">
        <v>36</v>
      </c>
      <c r="B290" s="19" t="s">
        <v>1341</v>
      </c>
      <c r="C290" s="85"/>
      <c r="D290" s="86"/>
      <c r="E290" s="22" t="s">
        <v>341</v>
      </c>
      <c r="F290" s="86"/>
      <c r="G290" s="86"/>
      <c r="H290" s="86"/>
      <c r="I290" s="87"/>
      <c r="J290" s="33"/>
      <c r="K290" s="33"/>
      <c r="L290" s="34"/>
      <c r="M290" s="34"/>
      <c r="N290" s="34"/>
      <c r="O290" s="34"/>
      <c r="P290" s="65"/>
      <c r="Q290" s="65"/>
    </row>
    <row r="291" spans="1:17" ht="30" x14ac:dyDescent="0.25">
      <c r="A291" s="25"/>
      <c r="B291" s="25"/>
      <c r="C291" s="25" t="s">
        <v>342</v>
      </c>
      <c r="D291" s="26" t="s">
        <v>339</v>
      </c>
      <c r="E291" s="46" t="s">
        <v>343</v>
      </c>
      <c r="F291" s="28">
        <v>1000</v>
      </c>
      <c r="G291" s="28">
        <v>1000</v>
      </c>
      <c r="H291" s="28">
        <v>4000</v>
      </c>
      <c r="I291" s="28">
        <v>0</v>
      </c>
      <c r="J291" s="50">
        <f t="shared" si="210"/>
        <v>6000</v>
      </c>
      <c r="K291" s="50">
        <f t="shared" si="205"/>
        <v>30000</v>
      </c>
      <c r="L291" s="30">
        <v>2.6</v>
      </c>
      <c r="M291" s="30">
        <f t="shared" si="206"/>
        <v>13000</v>
      </c>
      <c r="N291" s="30">
        <f t="shared" si="207"/>
        <v>13000</v>
      </c>
      <c r="O291" s="30">
        <f t="shared" si="208"/>
        <v>52000</v>
      </c>
      <c r="P291" s="48" t="s">
        <v>15</v>
      </c>
      <c r="Q291" s="48">
        <f>L291*K291</f>
        <v>78000</v>
      </c>
    </row>
    <row r="292" spans="1:17" s="9" customFormat="1" ht="21" x14ac:dyDescent="0.25">
      <c r="A292" s="10"/>
      <c r="B292" s="10"/>
      <c r="C292" s="11"/>
      <c r="D292" s="12"/>
      <c r="E292" s="32"/>
      <c r="F292" s="14"/>
      <c r="G292" s="14"/>
      <c r="H292" s="14"/>
      <c r="I292" s="14"/>
      <c r="J292" s="15"/>
      <c r="K292" s="15"/>
      <c r="L292" s="16"/>
      <c r="M292" s="17">
        <f>SUM(M291)</f>
        <v>13000</v>
      </c>
      <c r="N292" s="17">
        <f t="shared" ref="N292:Q292" si="212">SUM(N291)</f>
        <v>13000</v>
      </c>
      <c r="O292" s="17">
        <f t="shared" si="212"/>
        <v>52000</v>
      </c>
      <c r="P292" s="17">
        <f t="shared" si="212"/>
        <v>0</v>
      </c>
      <c r="Q292" s="18">
        <f t="shared" si="212"/>
        <v>78000</v>
      </c>
    </row>
    <row r="293" spans="1:17" s="9" customFormat="1" ht="21" x14ac:dyDescent="0.25">
      <c r="A293" s="10"/>
      <c r="B293" s="10"/>
      <c r="C293" s="11"/>
      <c r="D293" s="12"/>
      <c r="E293" s="32"/>
      <c r="F293" s="14"/>
      <c r="G293" s="14"/>
      <c r="H293" s="14"/>
      <c r="I293" s="14"/>
      <c r="J293" s="15"/>
      <c r="K293" s="15"/>
      <c r="L293" s="16"/>
      <c r="M293" s="17"/>
      <c r="N293" s="17"/>
      <c r="O293" s="17"/>
      <c r="P293" s="17"/>
      <c r="Q293" s="18"/>
    </row>
    <row r="294" spans="1:17" ht="21" x14ac:dyDescent="0.25">
      <c r="A294" s="19">
        <v>37</v>
      </c>
      <c r="B294" s="19" t="s">
        <v>1340</v>
      </c>
      <c r="C294" s="41"/>
      <c r="D294" s="21"/>
      <c r="E294" s="22" t="s">
        <v>344</v>
      </c>
      <c r="F294" s="21"/>
      <c r="G294" s="21"/>
      <c r="H294" s="88"/>
      <c r="I294" s="72"/>
      <c r="J294" s="33"/>
      <c r="K294" s="33"/>
      <c r="L294" s="34"/>
      <c r="M294" s="34"/>
      <c r="N294" s="34"/>
      <c r="O294" s="34"/>
      <c r="P294" s="65"/>
      <c r="Q294" s="65"/>
    </row>
    <row r="295" spans="1:17" ht="30" x14ac:dyDescent="0.25">
      <c r="A295" s="25"/>
      <c r="B295" s="25"/>
      <c r="C295" s="25" t="s">
        <v>345</v>
      </c>
      <c r="D295" s="26" t="s">
        <v>346</v>
      </c>
      <c r="E295" s="46" t="s">
        <v>347</v>
      </c>
      <c r="F295" s="28">
        <v>10000</v>
      </c>
      <c r="G295" s="28">
        <v>400</v>
      </c>
      <c r="H295" s="28">
        <v>80000</v>
      </c>
      <c r="I295" s="28">
        <v>3000</v>
      </c>
      <c r="J295" s="50">
        <f t="shared" ref="J295" si="213">SUM(F295:I295)</f>
        <v>93400</v>
      </c>
      <c r="K295" s="50">
        <f t="shared" ref="K295" si="214">J295*5</f>
        <v>467000</v>
      </c>
      <c r="L295" s="30">
        <v>0.2</v>
      </c>
      <c r="M295" s="30">
        <f t="shared" ref="M295" si="215">F295*L295*5</f>
        <v>10000</v>
      </c>
      <c r="N295" s="30">
        <f t="shared" ref="N295" si="216">G295*L295*5</f>
        <v>400</v>
      </c>
      <c r="O295" s="30">
        <f t="shared" ref="O295" si="217">H295*L295*5</f>
        <v>80000</v>
      </c>
      <c r="P295" s="48">
        <f>I295*L295*5</f>
        <v>3000</v>
      </c>
      <c r="Q295" s="48">
        <f>L295*K295</f>
        <v>93400</v>
      </c>
    </row>
    <row r="296" spans="1:17" x14ac:dyDescent="0.25">
      <c r="A296" s="25"/>
      <c r="B296" s="25"/>
      <c r="C296" s="25" t="s">
        <v>348</v>
      </c>
      <c r="D296" s="26" t="s">
        <v>349</v>
      </c>
      <c r="E296" s="46" t="s">
        <v>350</v>
      </c>
      <c r="F296" s="28"/>
      <c r="G296" s="28"/>
      <c r="H296" s="28"/>
      <c r="I296" s="28"/>
      <c r="J296" s="54"/>
      <c r="K296" s="54"/>
      <c r="L296" s="30"/>
      <c r="M296" s="30"/>
      <c r="N296" s="30"/>
      <c r="O296" s="30"/>
      <c r="P296" s="48"/>
      <c r="Q296" s="48"/>
    </row>
    <row r="297" spans="1:17" x14ac:dyDescent="0.25">
      <c r="A297" s="25"/>
      <c r="B297" s="25"/>
      <c r="C297" s="25"/>
      <c r="D297" s="26"/>
      <c r="E297" s="26" t="s">
        <v>351</v>
      </c>
      <c r="F297" s="28">
        <v>1000</v>
      </c>
      <c r="G297" s="28">
        <v>200</v>
      </c>
      <c r="H297" s="28">
        <v>50</v>
      </c>
      <c r="I297" s="28">
        <v>0</v>
      </c>
      <c r="J297" s="50">
        <f t="shared" ref="J297:J305" si="218">SUM(F297:I297)</f>
        <v>1250</v>
      </c>
      <c r="K297" s="50">
        <f t="shared" ref="K297:K305" si="219">J297*5</f>
        <v>6250</v>
      </c>
      <c r="L297" s="30">
        <v>1.8</v>
      </c>
      <c r="M297" s="30">
        <f t="shared" ref="M297:M305" si="220">F297*L297*5</f>
        <v>9000</v>
      </c>
      <c r="N297" s="30">
        <f t="shared" ref="N297:N305" si="221">G297*L297*5</f>
        <v>1800</v>
      </c>
      <c r="O297" s="30">
        <f t="shared" ref="O297:O305" si="222">H297*L297*5</f>
        <v>450</v>
      </c>
      <c r="P297" s="48">
        <f>I297*L297*5</f>
        <v>0</v>
      </c>
      <c r="Q297" s="48">
        <f>L297*K297</f>
        <v>11250</v>
      </c>
    </row>
    <row r="298" spans="1:17" x14ac:dyDescent="0.25">
      <c r="A298" s="25"/>
      <c r="B298" s="25"/>
      <c r="C298" s="25"/>
      <c r="D298" s="26"/>
      <c r="E298" s="26" t="s">
        <v>352</v>
      </c>
      <c r="F298" s="28">
        <v>1000</v>
      </c>
      <c r="G298" s="28">
        <v>200</v>
      </c>
      <c r="H298" s="28">
        <v>50</v>
      </c>
      <c r="I298" s="28">
        <v>0</v>
      </c>
      <c r="J298" s="50">
        <f t="shared" si="218"/>
        <v>1250</v>
      </c>
      <c r="K298" s="50">
        <f t="shared" si="219"/>
        <v>6250</v>
      </c>
      <c r="L298" s="30">
        <v>1.6</v>
      </c>
      <c r="M298" s="30">
        <f t="shared" si="220"/>
        <v>8000</v>
      </c>
      <c r="N298" s="30">
        <f t="shared" si="221"/>
        <v>1600</v>
      </c>
      <c r="O298" s="30">
        <f t="shared" si="222"/>
        <v>400</v>
      </c>
      <c r="P298" s="48">
        <f>I298*L298*5</f>
        <v>0</v>
      </c>
      <c r="Q298" s="48">
        <f>L298*K298</f>
        <v>10000</v>
      </c>
    </row>
    <row r="299" spans="1:17" x14ac:dyDescent="0.25">
      <c r="A299" s="25"/>
      <c r="B299" s="25"/>
      <c r="C299" s="25"/>
      <c r="D299" s="26"/>
      <c r="E299" s="26" t="s">
        <v>353</v>
      </c>
      <c r="F299" s="28">
        <v>500</v>
      </c>
      <c r="G299" s="28">
        <v>200</v>
      </c>
      <c r="H299" s="28">
        <v>50</v>
      </c>
      <c r="I299" s="28">
        <v>0</v>
      </c>
      <c r="J299" s="50">
        <f t="shared" si="218"/>
        <v>750</v>
      </c>
      <c r="K299" s="50">
        <f t="shared" si="219"/>
        <v>3750</v>
      </c>
      <c r="L299" s="30">
        <v>1.6</v>
      </c>
      <c r="M299" s="30">
        <f t="shared" si="220"/>
        <v>4000</v>
      </c>
      <c r="N299" s="30">
        <f t="shared" si="221"/>
        <v>1600</v>
      </c>
      <c r="O299" s="30">
        <f t="shared" si="222"/>
        <v>400</v>
      </c>
      <c r="P299" s="48">
        <f>I299*L299*5</f>
        <v>0</v>
      </c>
      <c r="Q299" s="48">
        <f>L299*K299</f>
        <v>6000</v>
      </c>
    </row>
    <row r="300" spans="1:17" ht="30" x14ac:dyDescent="0.25">
      <c r="A300" s="25"/>
      <c r="B300" s="25"/>
      <c r="C300" s="25" t="s">
        <v>354</v>
      </c>
      <c r="D300" s="26" t="s">
        <v>349</v>
      </c>
      <c r="E300" s="46" t="s">
        <v>355</v>
      </c>
      <c r="F300" s="28">
        <v>1000</v>
      </c>
      <c r="G300" s="28">
        <v>600</v>
      </c>
      <c r="H300" s="28">
        <v>1000</v>
      </c>
      <c r="I300" s="28">
        <v>30</v>
      </c>
      <c r="J300" s="50">
        <f t="shared" si="218"/>
        <v>2630</v>
      </c>
      <c r="K300" s="50">
        <f t="shared" si="219"/>
        <v>13150</v>
      </c>
      <c r="L300" s="30">
        <v>1.5</v>
      </c>
      <c r="M300" s="30">
        <f t="shared" si="220"/>
        <v>7500</v>
      </c>
      <c r="N300" s="30">
        <f t="shared" si="221"/>
        <v>4500</v>
      </c>
      <c r="O300" s="30">
        <f t="shared" si="222"/>
        <v>7500</v>
      </c>
      <c r="P300" s="48">
        <f>I300*L300*5</f>
        <v>225</v>
      </c>
      <c r="Q300" s="48">
        <f>L300*K300</f>
        <v>19725</v>
      </c>
    </row>
    <row r="301" spans="1:17" x14ac:dyDescent="0.25">
      <c r="A301" s="25"/>
      <c r="B301" s="25"/>
      <c r="C301" s="25" t="s">
        <v>356</v>
      </c>
      <c r="D301" s="89" t="s">
        <v>357</v>
      </c>
      <c r="E301" s="57" t="s">
        <v>358</v>
      </c>
      <c r="F301" s="28">
        <v>0</v>
      </c>
      <c r="G301" s="28">
        <v>5</v>
      </c>
      <c r="H301" s="28">
        <v>5</v>
      </c>
      <c r="I301" s="28">
        <v>5</v>
      </c>
      <c r="J301" s="50">
        <f t="shared" si="218"/>
        <v>15</v>
      </c>
      <c r="K301" s="50">
        <f t="shared" si="219"/>
        <v>75</v>
      </c>
      <c r="L301" s="30">
        <v>150</v>
      </c>
      <c r="M301" s="30">
        <f t="shared" si="220"/>
        <v>0</v>
      </c>
      <c r="N301" s="30">
        <f t="shared" si="221"/>
        <v>3750</v>
      </c>
      <c r="O301" s="30">
        <f t="shared" si="222"/>
        <v>3750</v>
      </c>
      <c r="P301" s="48">
        <f>I301*L301*5</f>
        <v>3750</v>
      </c>
      <c r="Q301" s="48">
        <f>L301*K301</f>
        <v>11250</v>
      </c>
    </row>
    <row r="302" spans="1:17" s="9" customFormat="1" ht="21" x14ac:dyDescent="0.25">
      <c r="A302" s="10"/>
      <c r="B302" s="10"/>
      <c r="C302" s="11"/>
      <c r="D302" s="12"/>
      <c r="E302" s="32"/>
      <c r="F302" s="14"/>
      <c r="G302" s="14"/>
      <c r="H302" s="14"/>
      <c r="I302" s="14"/>
      <c r="J302" s="15"/>
      <c r="K302" s="15"/>
      <c r="L302" s="16"/>
      <c r="M302" s="17">
        <f>SUM(M295:M301)</f>
        <v>38500</v>
      </c>
      <c r="N302" s="17">
        <f>SUM(N295:N301)</f>
        <v>13650</v>
      </c>
      <c r="O302" s="17">
        <f>SUM(O295:O301)</f>
        <v>92500</v>
      </c>
      <c r="P302" s="17">
        <f>SUM(P295:P301)</f>
        <v>6975</v>
      </c>
      <c r="Q302" s="18">
        <f>SUM(Q295:Q301)</f>
        <v>151625</v>
      </c>
    </row>
    <row r="303" spans="1:17" s="9" customFormat="1" ht="21" x14ac:dyDescent="0.25">
      <c r="A303" s="10"/>
      <c r="B303" s="10"/>
      <c r="C303" s="11"/>
      <c r="D303" s="12"/>
      <c r="E303" s="32"/>
      <c r="F303" s="14"/>
      <c r="G303" s="14"/>
      <c r="H303" s="14"/>
      <c r="I303" s="14"/>
      <c r="J303" s="15"/>
      <c r="K303" s="15"/>
      <c r="L303" s="16"/>
      <c r="M303" s="17"/>
      <c r="N303" s="17"/>
      <c r="O303" s="17"/>
      <c r="P303" s="17"/>
      <c r="Q303" s="18"/>
    </row>
    <row r="304" spans="1:17" ht="21" x14ac:dyDescent="0.25">
      <c r="A304" s="19">
        <v>38</v>
      </c>
      <c r="B304" s="19" t="s">
        <v>1341</v>
      </c>
      <c r="C304" s="41"/>
      <c r="D304" s="21"/>
      <c r="E304" s="22" t="s">
        <v>359</v>
      </c>
      <c r="F304" s="21"/>
      <c r="G304" s="21"/>
      <c r="H304" s="21"/>
      <c r="I304" s="72"/>
      <c r="J304" s="33"/>
      <c r="K304" s="33"/>
      <c r="L304" s="34"/>
      <c r="M304" s="34"/>
      <c r="N304" s="34"/>
      <c r="O304" s="34"/>
      <c r="P304" s="65"/>
      <c r="Q304" s="65"/>
    </row>
    <row r="305" spans="1:17" x14ac:dyDescent="0.25">
      <c r="A305" s="25"/>
      <c r="B305" s="25"/>
      <c r="C305" s="25" t="s">
        <v>360</v>
      </c>
      <c r="D305" s="26" t="s">
        <v>361</v>
      </c>
      <c r="E305" s="26" t="s">
        <v>362</v>
      </c>
      <c r="F305" s="28">
        <v>1000</v>
      </c>
      <c r="G305" s="28">
        <v>600</v>
      </c>
      <c r="H305" s="28">
        <v>80</v>
      </c>
      <c r="I305" s="28">
        <v>100</v>
      </c>
      <c r="J305" s="50">
        <f t="shared" si="218"/>
        <v>1780</v>
      </c>
      <c r="K305" s="50">
        <f t="shared" si="219"/>
        <v>8900</v>
      </c>
      <c r="L305" s="30">
        <v>5</v>
      </c>
      <c r="M305" s="30">
        <f t="shared" si="220"/>
        <v>25000</v>
      </c>
      <c r="N305" s="30">
        <f t="shared" si="221"/>
        <v>15000</v>
      </c>
      <c r="O305" s="30">
        <f t="shared" si="222"/>
        <v>2000</v>
      </c>
      <c r="P305" s="48">
        <f>I305*L305*5</f>
        <v>2500</v>
      </c>
      <c r="Q305" s="48">
        <f>L305*K305</f>
        <v>44500</v>
      </c>
    </row>
    <row r="306" spans="1:17" s="9" customFormat="1" ht="21" x14ac:dyDescent="0.25">
      <c r="A306" s="10"/>
      <c r="B306" s="10"/>
      <c r="C306" s="11"/>
      <c r="D306" s="12"/>
      <c r="E306" s="32"/>
      <c r="F306" s="14"/>
      <c r="G306" s="14"/>
      <c r="H306" s="14"/>
      <c r="I306" s="14"/>
      <c r="J306" s="15"/>
      <c r="K306" s="15"/>
      <c r="L306" s="16"/>
      <c r="M306" s="17">
        <f>SUM(M305)</f>
        <v>25000</v>
      </c>
      <c r="N306" s="17">
        <f t="shared" ref="N306:Q306" si="223">SUM(N305)</f>
        <v>15000</v>
      </c>
      <c r="O306" s="17">
        <f t="shared" si="223"/>
        <v>2000</v>
      </c>
      <c r="P306" s="17">
        <f t="shared" si="223"/>
        <v>2500</v>
      </c>
      <c r="Q306" s="18">
        <f t="shared" si="223"/>
        <v>44500</v>
      </c>
    </row>
    <row r="307" spans="1:17" s="9" customFormat="1" ht="21" x14ac:dyDescent="0.25">
      <c r="A307" s="10"/>
      <c r="B307" s="10"/>
      <c r="C307" s="11"/>
      <c r="D307" s="12"/>
      <c r="E307" s="32"/>
      <c r="F307" s="14"/>
      <c r="G307" s="14"/>
      <c r="H307" s="14"/>
      <c r="I307" s="14"/>
      <c r="J307" s="15"/>
      <c r="K307" s="15"/>
      <c r="L307" s="16"/>
      <c r="M307" s="17"/>
      <c r="N307" s="17"/>
      <c r="O307" s="17"/>
      <c r="P307" s="17"/>
      <c r="Q307" s="18"/>
    </row>
    <row r="308" spans="1:17" ht="21" x14ac:dyDescent="0.25">
      <c r="A308" s="19">
        <v>39</v>
      </c>
      <c r="B308" s="19" t="s">
        <v>1341</v>
      </c>
      <c r="C308" s="41"/>
      <c r="D308" s="21"/>
      <c r="E308" s="22" t="s">
        <v>363</v>
      </c>
      <c r="F308" s="21"/>
      <c r="G308" s="21"/>
      <c r="H308" s="21"/>
      <c r="I308" s="72"/>
      <c r="J308" s="33"/>
      <c r="K308" s="33"/>
      <c r="L308" s="34"/>
      <c r="M308" s="34"/>
      <c r="N308" s="34"/>
      <c r="O308" s="34"/>
      <c r="P308" s="65"/>
      <c r="Q308" s="65"/>
    </row>
    <row r="309" spans="1:17" x14ac:dyDescent="0.25">
      <c r="A309" s="25"/>
      <c r="B309" s="25"/>
      <c r="C309" s="25" t="s">
        <v>364</v>
      </c>
      <c r="D309" s="26" t="s">
        <v>365</v>
      </c>
      <c r="E309" s="26" t="s">
        <v>366</v>
      </c>
      <c r="F309" s="28"/>
      <c r="G309" s="28"/>
      <c r="H309" s="28"/>
      <c r="I309" s="28"/>
      <c r="J309" s="54"/>
      <c r="K309" s="54"/>
      <c r="L309" s="30"/>
      <c r="M309" s="30"/>
      <c r="N309" s="30"/>
      <c r="O309" s="30"/>
      <c r="P309" s="48"/>
      <c r="Q309" s="48"/>
    </row>
    <row r="310" spans="1:17" x14ac:dyDescent="0.25">
      <c r="A310" s="25" t="s">
        <v>15</v>
      </c>
      <c r="B310" s="25"/>
      <c r="C310" s="25"/>
      <c r="D310" s="26"/>
      <c r="E310" s="26" t="s">
        <v>367</v>
      </c>
      <c r="F310" s="28">
        <v>5000</v>
      </c>
      <c r="G310" s="28">
        <v>4000</v>
      </c>
      <c r="H310" s="28">
        <v>2500</v>
      </c>
      <c r="I310" s="28">
        <v>300</v>
      </c>
      <c r="J310" s="50">
        <f t="shared" ref="J310:J315" si="224">SUM(F310:I310)</f>
        <v>11800</v>
      </c>
      <c r="K310" s="50">
        <f t="shared" ref="K310:K315" si="225">J310*5</f>
        <v>59000</v>
      </c>
      <c r="L310" s="30">
        <v>0.2</v>
      </c>
      <c r="M310" s="30">
        <f t="shared" ref="M310:M315" si="226">F310*L310*5</f>
        <v>5000</v>
      </c>
      <c r="N310" s="30">
        <f t="shared" ref="N310:N315" si="227">G310*L310*5</f>
        <v>4000</v>
      </c>
      <c r="O310" s="30">
        <f t="shared" ref="O310:O315" si="228">H310*L310*5</f>
        <v>2500</v>
      </c>
      <c r="P310" s="48">
        <f>I310*L310*5</f>
        <v>300</v>
      </c>
      <c r="Q310" s="48">
        <f>L310*K310</f>
        <v>11800</v>
      </c>
    </row>
    <row r="311" spans="1:17" x14ac:dyDescent="0.25">
      <c r="A311" s="25"/>
      <c r="B311" s="25"/>
      <c r="C311" s="25"/>
      <c r="D311" s="26"/>
      <c r="E311" s="26" t="s">
        <v>368</v>
      </c>
      <c r="F311" s="28">
        <v>2000</v>
      </c>
      <c r="G311" s="28">
        <v>1000</v>
      </c>
      <c r="H311" s="28">
        <v>100</v>
      </c>
      <c r="I311" s="28"/>
      <c r="J311" s="50">
        <f t="shared" si="224"/>
        <v>3100</v>
      </c>
      <c r="K311" s="50">
        <f t="shared" si="225"/>
        <v>15500</v>
      </c>
      <c r="L311" s="30">
        <v>0.2</v>
      </c>
      <c r="M311" s="30">
        <f t="shared" si="226"/>
        <v>2000</v>
      </c>
      <c r="N311" s="30">
        <f t="shared" si="227"/>
        <v>1000</v>
      </c>
      <c r="O311" s="30">
        <f t="shared" si="228"/>
        <v>100</v>
      </c>
      <c r="P311" s="48">
        <f>I311*L311*5</f>
        <v>0</v>
      </c>
      <c r="Q311" s="48">
        <f>L311*K311</f>
        <v>3100</v>
      </c>
    </row>
    <row r="312" spans="1:17" s="9" customFormat="1" ht="21" x14ac:dyDescent="0.25">
      <c r="A312" s="10"/>
      <c r="B312" s="10"/>
      <c r="C312" s="11"/>
      <c r="D312" s="12"/>
      <c r="E312" s="32"/>
      <c r="F312" s="14"/>
      <c r="G312" s="14"/>
      <c r="H312" s="14"/>
      <c r="I312" s="14"/>
      <c r="J312" s="15"/>
      <c r="K312" s="15"/>
      <c r="L312" s="16"/>
      <c r="M312" s="17">
        <f>SUM(M310:M311)</f>
        <v>7000</v>
      </c>
      <c r="N312" s="17">
        <f>SUM(N310:N311)</f>
        <v>5000</v>
      </c>
      <c r="O312" s="17">
        <f>SUM(O310:O311)</f>
        <v>2600</v>
      </c>
      <c r="P312" s="17">
        <f>SUM(P310:P311)</f>
        <v>300</v>
      </c>
      <c r="Q312" s="18">
        <f>SUM(Q310:Q311)</f>
        <v>14900</v>
      </c>
    </row>
    <row r="313" spans="1:17" s="9" customFormat="1" ht="21" x14ac:dyDescent="0.25">
      <c r="A313" s="10"/>
      <c r="B313" s="10"/>
      <c r="C313" s="11"/>
      <c r="D313" s="12"/>
      <c r="E313" s="32"/>
      <c r="F313" s="14"/>
      <c r="G313" s="14"/>
      <c r="H313" s="14"/>
      <c r="I313" s="14"/>
      <c r="J313" s="15"/>
      <c r="K313" s="15"/>
      <c r="L313" s="16"/>
      <c r="M313" s="17"/>
      <c r="N313" s="17"/>
      <c r="O313" s="17"/>
      <c r="P313" s="17"/>
      <c r="Q313" s="18"/>
    </row>
    <row r="314" spans="1:17" ht="21" x14ac:dyDescent="0.25">
      <c r="A314" s="19">
        <v>40</v>
      </c>
      <c r="B314" s="19" t="s">
        <v>1341</v>
      </c>
      <c r="C314" s="41"/>
      <c r="D314" s="21"/>
      <c r="E314" s="22" t="s">
        <v>369</v>
      </c>
      <c r="F314" s="21"/>
      <c r="G314" s="21"/>
      <c r="H314" s="21"/>
      <c r="I314" s="72"/>
      <c r="J314" s="33"/>
      <c r="K314" s="33"/>
      <c r="L314" s="34"/>
      <c r="M314" s="34"/>
      <c r="N314" s="34"/>
      <c r="O314" s="34"/>
      <c r="P314" s="65"/>
      <c r="Q314" s="65"/>
    </row>
    <row r="315" spans="1:17" x14ac:dyDescent="0.25">
      <c r="A315" s="25"/>
      <c r="B315" s="25"/>
      <c r="C315" s="25" t="s">
        <v>370</v>
      </c>
      <c r="D315" s="26" t="s">
        <v>371</v>
      </c>
      <c r="E315" s="26" t="s">
        <v>372</v>
      </c>
      <c r="F315" s="28">
        <v>1000</v>
      </c>
      <c r="G315" s="28">
        <v>1000</v>
      </c>
      <c r="H315" s="28">
        <v>9000</v>
      </c>
      <c r="I315" s="28">
        <v>1000</v>
      </c>
      <c r="J315" s="50">
        <f t="shared" si="224"/>
        <v>12000</v>
      </c>
      <c r="K315" s="50">
        <f t="shared" si="225"/>
        <v>60000</v>
      </c>
      <c r="L315" s="30">
        <v>2</v>
      </c>
      <c r="M315" s="30">
        <f t="shared" si="226"/>
        <v>10000</v>
      </c>
      <c r="N315" s="30">
        <f t="shared" si="227"/>
        <v>10000</v>
      </c>
      <c r="O315" s="30">
        <f t="shared" si="228"/>
        <v>90000</v>
      </c>
      <c r="P315" s="48">
        <f>I315*L315*5</f>
        <v>10000</v>
      </c>
      <c r="Q315" s="48">
        <f>L315*K315</f>
        <v>120000</v>
      </c>
    </row>
    <row r="316" spans="1:17" s="9" customFormat="1" ht="21" x14ac:dyDescent="0.25">
      <c r="A316" s="10"/>
      <c r="B316" s="10"/>
      <c r="C316" s="11"/>
      <c r="D316" s="12"/>
      <c r="E316" s="32"/>
      <c r="F316" s="14"/>
      <c r="G316" s="14"/>
      <c r="H316" s="14"/>
      <c r="I316" s="14"/>
      <c r="J316" s="15"/>
      <c r="K316" s="15"/>
      <c r="L316" s="16"/>
      <c r="M316" s="17">
        <f>SUM(M315)</f>
        <v>10000</v>
      </c>
      <c r="N316" s="17">
        <f t="shared" ref="N316:Q316" si="229">SUM(N315)</f>
        <v>10000</v>
      </c>
      <c r="O316" s="17">
        <f t="shared" si="229"/>
        <v>90000</v>
      </c>
      <c r="P316" s="17">
        <f t="shared" si="229"/>
        <v>10000</v>
      </c>
      <c r="Q316" s="18">
        <f t="shared" si="229"/>
        <v>120000</v>
      </c>
    </row>
    <row r="317" spans="1:17" s="9" customFormat="1" ht="21" x14ac:dyDescent="0.25">
      <c r="A317" s="10"/>
      <c r="B317" s="10"/>
      <c r="C317" s="11"/>
      <c r="D317" s="12"/>
      <c r="E317" s="32"/>
      <c r="F317" s="14"/>
      <c r="G317" s="14"/>
      <c r="H317" s="14"/>
      <c r="I317" s="14"/>
      <c r="J317" s="15"/>
      <c r="K317" s="15"/>
      <c r="L317" s="16"/>
      <c r="M317" s="17"/>
      <c r="N317" s="17"/>
      <c r="O317" s="17"/>
      <c r="P317" s="17"/>
      <c r="Q317" s="18"/>
    </row>
    <row r="318" spans="1:17" ht="21" x14ac:dyDescent="0.25">
      <c r="A318" s="19">
        <v>41</v>
      </c>
      <c r="B318" s="19" t="s">
        <v>1340</v>
      </c>
      <c r="C318" s="41"/>
      <c r="D318" s="21"/>
      <c r="E318" s="22" t="s">
        <v>373</v>
      </c>
      <c r="F318" s="21"/>
      <c r="G318" s="21"/>
      <c r="H318" s="21"/>
      <c r="I318" s="72"/>
      <c r="J318" s="33"/>
      <c r="K318" s="33"/>
      <c r="L318" s="34"/>
      <c r="M318" s="34"/>
      <c r="N318" s="34"/>
      <c r="O318" s="34"/>
      <c r="P318" s="65"/>
      <c r="Q318" s="65"/>
    </row>
    <row r="319" spans="1:17" x14ac:dyDescent="0.25">
      <c r="A319" s="25"/>
      <c r="B319" s="25"/>
      <c r="C319" s="25" t="s">
        <v>374</v>
      </c>
      <c r="D319" s="26" t="s">
        <v>375</v>
      </c>
      <c r="E319" s="46" t="s">
        <v>376</v>
      </c>
      <c r="F319" s="73">
        <v>500</v>
      </c>
      <c r="G319" s="73">
        <v>2000</v>
      </c>
      <c r="H319" s="73">
        <v>500</v>
      </c>
      <c r="I319" s="28">
        <v>0</v>
      </c>
      <c r="J319" s="50">
        <f t="shared" ref="J319:J325" si="230">SUM(F319:I319)</f>
        <v>3000</v>
      </c>
      <c r="K319" s="50">
        <f t="shared" ref="K319:K325" si="231">J319*5</f>
        <v>15000</v>
      </c>
      <c r="L319" s="30">
        <v>65</v>
      </c>
      <c r="M319" s="30">
        <f t="shared" ref="M319:M325" si="232">F319*L319*5</f>
        <v>162500</v>
      </c>
      <c r="N319" s="30">
        <f t="shared" ref="N319:N325" si="233">G319*L319*5</f>
        <v>650000</v>
      </c>
      <c r="O319" s="30">
        <f t="shared" ref="O319:O325" si="234">H319*L319*5</f>
        <v>162500</v>
      </c>
      <c r="P319" s="48">
        <f>I319*L319*5</f>
        <v>0</v>
      </c>
      <c r="Q319" s="48">
        <f>L319*K319</f>
        <v>975000</v>
      </c>
    </row>
    <row r="320" spans="1:17" x14ac:dyDescent="0.25">
      <c r="A320" s="25"/>
      <c r="B320" s="25"/>
      <c r="C320" s="25" t="s">
        <v>377</v>
      </c>
      <c r="D320" s="26" t="s">
        <v>378</v>
      </c>
      <c r="E320" s="46" t="s">
        <v>379</v>
      </c>
      <c r="F320" s="28">
        <v>1000</v>
      </c>
      <c r="G320" s="28">
        <v>4000</v>
      </c>
      <c r="H320" s="28">
        <v>10</v>
      </c>
      <c r="I320" s="28">
        <v>0</v>
      </c>
      <c r="J320" s="50">
        <f t="shared" si="230"/>
        <v>5010</v>
      </c>
      <c r="K320" s="50">
        <f t="shared" si="231"/>
        <v>25050</v>
      </c>
      <c r="L320" s="30">
        <v>2.1</v>
      </c>
      <c r="M320" s="30">
        <f t="shared" si="232"/>
        <v>10500</v>
      </c>
      <c r="N320" s="30">
        <f t="shared" si="233"/>
        <v>42000</v>
      </c>
      <c r="O320" s="30">
        <f t="shared" si="234"/>
        <v>105</v>
      </c>
      <c r="P320" s="48">
        <f>I320*L320*5</f>
        <v>0</v>
      </c>
      <c r="Q320" s="48">
        <f>L320*K320</f>
        <v>52605</v>
      </c>
    </row>
    <row r="321" spans="1:17" x14ac:dyDescent="0.25">
      <c r="A321" s="25"/>
      <c r="B321" s="25"/>
      <c r="C321" s="25" t="s">
        <v>380</v>
      </c>
      <c r="D321" s="26" t="s">
        <v>381</v>
      </c>
      <c r="E321" s="46" t="s">
        <v>382</v>
      </c>
      <c r="F321" s="28">
        <v>1000</v>
      </c>
      <c r="G321" s="28">
        <v>3000</v>
      </c>
      <c r="H321" s="28">
        <v>10</v>
      </c>
      <c r="I321" s="28">
        <v>0</v>
      </c>
      <c r="J321" s="50">
        <f t="shared" si="230"/>
        <v>4010</v>
      </c>
      <c r="K321" s="50">
        <f t="shared" si="231"/>
        <v>20050</v>
      </c>
      <c r="L321" s="30">
        <v>22</v>
      </c>
      <c r="M321" s="30">
        <f t="shared" si="232"/>
        <v>110000</v>
      </c>
      <c r="N321" s="30">
        <f t="shared" si="233"/>
        <v>330000</v>
      </c>
      <c r="O321" s="30">
        <f t="shared" si="234"/>
        <v>1100</v>
      </c>
      <c r="P321" s="48">
        <f>I321*L321*5</f>
        <v>0</v>
      </c>
      <c r="Q321" s="48">
        <f>L321*K321</f>
        <v>441100</v>
      </c>
    </row>
    <row r="322" spans="1:17" s="9" customFormat="1" ht="21" x14ac:dyDescent="0.25">
      <c r="A322" s="10"/>
      <c r="B322" s="10"/>
      <c r="C322" s="11"/>
      <c r="D322" s="12"/>
      <c r="E322" s="32"/>
      <c r="F322" s="14"/>
      <c r="G322" s="14"/>
      <c r="H322" s="14"/>
      <c r="I322" s="14"/>
      <c r="J322" s="15"/>
      <c r="K322" s="15"/>
      <c r="L322" s="16"/>
      <c r="M322" s="17">
        <f>SUM(M319:M321)</f>
        <v>283000</v>
      </c>
      <c r="N322" s="17">
        <f>SUM(N319:N321)</f>
        <v>1022000</v>
      </c>
      <c r="O322" s="17">
        <f>SUM(O319:O321)</f>
        <v>163705</v>
      </c>
      <c r="P322" s="17">
        <f>SUM(P319:P321)</f>
        <v>0</v>
      </c>
      <c r="Q322" s="18">
        <f>SUM(Q319:Q321)</f>
        <v>1468705</v>
      </c>
    </row>
    <row r="323" spans="1:17" s="9" customFormat="1" ht="21" x14ac:dyDescent="0.25">
      <c r="A323" s="10"/>
      <c r="B323" s="10"/>
      <c r="C323" s="11"/>
      <c r="D323" s="12"/>
      <c r="E323" s="32"/>
      <c r="F323" s="14"/>
      <c r="G323" s="14"/>
      <c r="H323" s="14"/>
      <c r="I323" s="14"/>
      <c r="J323" s="15"/>
      <c r="K323" s="15"/>
      <c r="L323" s="16"/>
      <c r="M323" s="17"/>
      <c r="N323" s="17"/>
      <c r="O323" s="17"/>
      <c r="P323" s="17"/>
      <c r="Q323" s="18"/>
    </row>
    <row r="324" spans="1:17" ht="21" x14ac:dyDescent="0.25">
      <c r="A324" s="19">
        <v>42</v>
      </c>
      <c r="B324" s="19" t="s">
        <v>1340</v>
      </c>
      <c r="C324" s="41"/>
      <c r="D324" s="21"/>
      <c r="E324" s="22" t="s">
        <v>383</v>
      </c>
      <c r="F324" s="21"/>
      <c r="G324" s="21"/>
      <c r="H324" s="21"/>
      <c r="I324" s="72"/>
      <c r="J324" s="33"/>
      <c r="K324" s="33"/>
      <c r="L324" s="34"/>
      <c r="M324" s="34"/>
      <c r="N324" s="34"/>
      <c r="O324" s="34"/>
      <c r="P324" s="65"/>
      <c r="Q324" s="65"/>
    </row>
    <row r="325" spans="1:17" x14ac:dyDescent="0.25">
      <c r="A325" s="25"/>
      <c r="B325" s="25"/>
      <c r="C325" s="25" t="s">
        <v>384</v>
      </c>
      <c r="D325" s="26" t="s">
        <v>385</v>
      </c>
      <c r="E325" s="46" t="s">
        <v>386</v>
      </c>
      <c r="F325" s="28">
        <v>5000</v>
      </c>
      <c r="G325" s="28">
        <v>2200</v>
      </c>
      <c r="H325" s="28">
        <v>3000</v>
      </c>
      <c r="I325" s="28">
        <v>500</v>
      </c>
      <c r="J325" s="50">
        <f t="shared" si="230"/>
        <v>10700</v>
      </c>
      <c r="K325" s="50">
        <f t="shared" si="231"/>
        <v>53500</v>
      </c>
      <c r="L325" s="30">
        <v>0.3</v>
      </c>
      <c r="M325" s="30">
        <f t="shared" si="232"/>
        <v>7500</v>
      </c>
      <c r="N325" s="30">
        <f t="shared" si="233"/>
        <v>3300</v>
      </c>
      <c r="O325" s="30">
        <f t="shared" si="234"/>
        <v>4500</v>
      </c>
      <c r="P325" s="48">
        <f>I325*L325*5</f>
        <v>750</v>
      </c>
      <c r="Q325" s="48">
        <f>L325*K325</f>
        <v>16050</v>
      </c>
    </row>
    <row r="326" spans="1:17" x14ac:dyDescent="0.25">
      <c r="A326" s="25"/>
      <c r="B326" s="25"/>
      <c r="C326" s="25" t="s">
        <v>387</v>
      </c>
      <c r="D326" s="26" t="s">
        <v>385</v>
      </c>
      <c r="E326" s="46" t="s">
        <v>388</v>
      </c>
      <c r="F326" s="28"/>
      <c r="G326" s="28"/>
      <c r="H326" s="28"/>
      <c r="I326" s="28"/>
      <c r="J326" s="54"/>
      <c r="K326" s="54"/>
      <c r="L326" s="30"/>
      <c r="M326" s="30"/>
      <c r="N326" s="30"/>
      <c r="O326" s="30"/>
      <c r="P326" s="48"/>
      <c r="Q326" s="48"/>
    </row>
    <row r="327" spans="1:17" x14ac:dyDescent="0.25">
      <c r="A327" s="25"/>
      <c r="B327" s="25"/>
      <c r="C327" s="25"/>
      <c r="D327" s="26"/>
      <c r="E327" s="26" t="s">
        <v>389</v>
      </c>
      <c r="F327" s="28">
        <v>2000</v>
      </c>
      <c r="G327" s="28">
        <v>400</v>
      </c>
      <c r="H327" s="28">
        <v>20</v>
      </c>
      <c r="I327" s="28">
        <v>0</v>
      </c>
      <c r="J327" s="50">
        <f t="shared" ref="J327:J330" si="235">SUM(F327:I327)</f>
        <v>2420</v>
      </c>
      <c r="K327" s="50">
        <f t="shared" ref="K327:K330" si="236">J327*5</f>
        <v>12100</v>
      </c>
      <c r="L327" s="30">
        <v>2.1</v>
      </c>
      <c r="M327" s="30">
        <f t="shared" ref="M327:M330" si="237">F327*L327*5</f>
        <v>21000</v>
      </c>
      <c r="N327" s="30">
        <f t="shared" ref="N327:N330" si="238">G327*L327*5</f>
        <v>4200</v>
      </c>
      <c r="O327" s="30">
        <f t="shared" ref="O327:O330" si="239">H327*L327*5</f>
        <v>210</v>
      </c>
      <c r="P327" s="48">
        <f>I327*L327*5</f>
        <v>0</v>
      </c>
      <c r="Q327" s="48">
        <f>L327*K327</f>
        <v>25410</v>
      </c>
    </row>
    <row r="328" spans="1:17" x14ac:dyDescent="0.25">
      <c r="A328" s="25"/>
      <c r="B328" s="25"/>
      <c r="C328" s="25"/>
      <c r="D328" s="26"/>
      <c r="E328" s="26" t="s">
        <v>390</v>
      </c>
      <c r="F328" s="28">
        <v>2000</v>
      </c>
      <c r="G328" s="28">
        <v>800</v>
      </c>
      <c r="H328" s="28">
        <v>20</v>
      </c>
      <c r="I328" s="28">
        <v>0</v>
      </c>
      <c r="J328" s="50">
        <f t="shared" si="235"/>
        <v>2820</v>
      </c>
      <c r="K328" s="50">
        <f t="shared" si="236"/>
        <v>14100</v>
      </c>
      <c r="L328" s="30">
        <v>3</v>
      </c>
      <c r="M328" s="30">
        <f t="shared" si="237"/>
        <v>30000</v>
      </c>
      <c r="N328" s="30">
        <f t="shared" si="238"/>
        <v>12000</v>
      </c>
      <c r="O328" s="30">
        <f t="shared" si="239"/>
        <v>300</v>
      </c>
      <c r="P328" s="48">
        <f>I328*L328*5</f>
        <v>0</v>
      </c>
      <c r="Q328" s="48">
        <f>L328*K328</f>
        <v>42300</v>
      </c>
    </row>
    <row r="329" spans="1:17" x14ac:dyDescent="0.25">
      <c r="A329" s="25"/>
      <c r="B329" s="25"/>
      <c r="C329" s="25"/>
      <c r="D329" s="26"/>
      <c r="E329" s="26" t="s">
        <v>391</v>
      </c>
      <c r="F329" s="28"/>
      <c r="G329" s="28">
        <v>400</v>
      </c>
      <c r="H329" s="28">
        <v>20</v>
      </c>
      <c r="I329" s="28">
        <v>0</v>
      </c>
      <c r="J329" s="50">
        <f t="shared" si="235"/>
        <v>420</v>
      </c>
      <c r="K329" s="50">
        <f t="shared" si="236"/>
        <v>2100</v>
      </c>
      <c r="L329" s="30">
        <v>4</v>
      </c>
      <c r="M329" s="30">
        <f t="shared" si="237"/>
        <v>0</v>
      </c>
      <c r="N329" s="30">
        <f t="shared" si="238"/>
        <v>8000</v>
      </c>
      <c r="O329" s="30">
        <f t="shared" si="239"/>
        <v>400</v>
      </c>
      <c r="P329" s="48">
        <f>I329*L329*5</f>
        <v>0</v>
      </c>
      <c r="Q329" s="48">
        <f>L329*K329</f>
        <v>8400</v>
      </c>
    </row>
    <row r="330" spans="1:17" x14ac:dyDescent="0.25">
      <c r="A330" s="25"/>
      <c r="B330" s="25"/>
      <c r="C330" s="25"/>
      <c r="D330" s="26"/>
      <c r="E330" s="26" t="s">
        <v>392</v>
      </c>
      <c r="F330" s="28">
        <v>2000</v>
      </c>
      <c r="G330" s="28">
        <v>0</v>
      </c>
      <c r="H330" s="28">
        <v>20</v>
      </c>
      <c r="I330" s="28">
        <v>0</v>
      </c>
      <c r="J330" s="50">
        <f t="shared" si="235"/>
        <v>2020</v>
      </c>
      <c r="K330" s="50">
        <f t="shared" si="236"/>
        <v>10100</v>
      </c>
      <c r="L330" s="30">
        <v>5</v>
      </c>
      <c r="M330" s="30">
        <f t="shared" si="237"/>
        <v>50000</v>
      </c>
      <c r="N330" s="30">
        <f t="shared" si="238"/>
        <v>0</v>
      </c>
      <c r="O330" s="30">
        <f t="shared" si="239"/>
        <v>500</v>
      </c>
      <c r="P330" s="48">
        <f>I330*L330*5</f>
        <v>0</v>
      </c>
      <c r="Q330" s="48">
        <f>L330*K330</f>
        <v>50500</v>
      </c>
    </row>
    <row r="331" spans="1:17" x14ac:dyDescent="0.25">
      <c r="A331" s="25"/>
      <c r="B331" s="25"/>
      <c r="C331" s="25" t="s">
        <v>393</v>
      </c>
      <c r="D331" s="26" t="s">
        <v>385</v>
      </c>
      <c r="E331" s="46" t="s">
        <v>394</v>
      </c>
      <c r="F331" s="28"/>
      <c r="G331" s="28"/>
      <c r="H331" s="28"/>
      <c r="I331" s="28"/>
      <c r="J331" s="54"/>
      <c r="K331" s="54"/>
      <c r="L331" s="30"/>
      <c r="M331" s="30"/>
      <c r="N331" s="30"/>
      <c r="O331" s="30"/>
      <c r="P331" s="48"/>
      <c r="Q331" s="48"/>
    </row>
    <row r="332" spans="1:17" x14ac:dyDescent="0.25">
      <c r="A332" s="25"/>
      <c r="B332" s="25"/>
      <c r="C332" s="25"/>
      <c r="D332" s="26"/>
      <c r="E332" s="26" t="s">
        <v>395</v>
      </c>
      <c r="F332" s="28">
        <v>1000</v>
      </c>
      <c r="G332" s="28">
        <v>100</v>
      </c>
      <c r="H332" s="28">
        <v>600</v>
      </c>
      <c r="I332" s="28">
        <v>0</v>
      </c>
      <c r="J332" s="50">
        <f t="shared" ref="J332:J344" si="240">SUM(F332:I332)</f>
        <v>1700</v>
      </c>
      <c r="K332" s="50">
        <f t="shared" ref="K332:K344" si="241">J332*5</f>
        <v>8500</v>
      </c>
      <c r="L332" s="30">
        <v>3</v>
      </c>
      <c r="M332" s="30">
        <f t="shared" ref="M332:M344" si="242">F332*L332*5</f>
        <v>15000</v>
      </c>
      <c r="N332" s="30">
        <f t="shared" ref="N332:N344" si="243">G332*L332*5</f>
        <v>1500</v>
      </c>
      <c r="O332" s="30">
        <f t="shared" ref="O332:O344" si="244">H332*L332*5</f>
        <v>9000</v>
      </c>
      <c r="P332" s="48">
        <f t="shared" ref="P332:P339" si="245">I332*L332*5</f>
        <v>0</v>
      </c>
      <c r="Q332" s="48">
        <f t="shared" ref="Q332:Q339" si="246">L332*K332</f>
        <v>25500</v>
      </c>
    </row>
    <row r="333" spans="1:17" x14ac:dyDescent="0.25">
      <c r="A333" s="25"/>
      <c r="B333" s="25"/>
      <c r="C333" s="25"/>
      <c r="D333" s="26"/>
      <c r="E333" s="26" t="s">
        <v>396</v>
      </c>
      <c r="F333" s="28">
        <v>1000</v>
      </c>
      <c r="G333" s="28">
        <v>80</v>
      </c>
      <c r="H333" s="28">
        <v>600</v>
      </c>
      <c r="I333" s="28">
        <v>0</v>
      </c>
      <c r="J333" s="50">
        <f t="shared" si="240"/>
        <v>1680</v>
      </c>
      <c r="K333" s="50">
        <f t="shared" si="241"/>
        <v>8400</v>
      </c>
      <c r="L333" s="30">
        <v>3</v>
      </c>
      <c r="M333" s="30">
        <f t="shared" si="242"/>
        <v>15000</v>
      </c>
      <c r="N333" s="30">
        <f t="shared" si="243"/>
        <v>1200</v>
      </c>
      <c r="O333" s="30">
        <f t="shared" si="244"/>
        <v>9000</v>
      </c>
      <c r="P333" s="48">
        <f t="shared" si="245"/>
        <v>0</v>
      </c>
      <c r="Q333" s="48">
        <f t="shared" si="246"/>
        <v>25200</v>
      </c>
    </row>
    <row r="334" spans="1:17" x14ac:dyDescent="0.25">
      <c r="A334" s="25"/>
      <c r="B334" s="25"/>
      <c r="C334" s="25"/>
      <c r="D334" s="26"/>
      <c r="E334" s="26" t="s">
        <v>397</v>
      </c>
      <c r="F334" s="28">
        <v>1000</v>
      </c>
      <c r="G334" s="28">
        <v>100</v>
      </c>
      <c r="H334" s="28">
        <v>600</v>
      </c>
      <c r="I334" s="28">
        <v>0</v>
      </c>
      <c r="J334" s="50">
        <f t="shared" si="240"/>
        <v>1700</v>
      </c>
      <c r="K334" s="50">
        <f t="shared" si="241"/>
        <v>8500</v>
      </c>
      <c r="L334" s="30">
        <v>3</v>
      </c>
      <c r="M334" s="30">
        <f t="shared" si="242"/>
        <v>15000</v>
      </c>
      <c r="N334" s="30">
        <f t="shared" si="243"/>
        <v>1500</v>
      </c>
      <c r="O334" s="30">
        <f t="shared" si="244"/>
        <v>9000</v>
      </c>
      <c r="P334" s="48">
        <f t="shared" si="245"/>
        <v>0</v>
      </c>
      <c r="Q334" s="48">
        <f t="shared" si="246"/>
        <v>25500</v>
      </c>
    </row>
    <row r="335" spans="1:17" x14ac:dyDescent="0.25">
      <c r="A335" s="25"/>
      <c r="B335" s="25"/>
      <c r="C335" s="25"/>
      <c r="D335" s="26"/>
      <c r="E335" s="26" t="s">
        <v>398</v>
      </c>
      <c r="F335" s="28">
        <v>1000</v>
      </c>
      <c r="G335" s="28">
        <v>150</v>
      </c>
      <c r="H335" s="28">
        <v>600</v>
      </c>
      <c r="I335" s="28">
        <v>0</v>
      </c>
      <c r="J335" s="50">
        <f t="shared" si="240"/>
        <v>1750</v>
      </c>
      <c r="K335" s="50">
        <f t="shared" si="241"/>
        <v>8750</v>
      </c>
      <c r="L335" s="30">
        <v>3</v>
      </c>
      <c r="M335" s="30">
        <f t="shared" si="242"/>
        <v>15000</v>
      </c>
      <c r="N335" s="30">
        <f t="shared" si="243"/>
        <v>2250</v>
      </c>
      <c r="O335" s="30">
        <f t="shared" si="244"/>
        <v>9000</v>
      </c>
      <c r="P335" s="48">
        <f t="shared" si="245"/>
        <v>0</v>
      </c>
      <c r="Q335" s="48">
        <f t="shared" si="246"/>
        <v>26250</v>
      </c>
    </row>
    <row r="336" spans="1:17" x14ac:dyDescent="0.25">
      <c r="A336" s="25"/>
      <c r="B336" s="25"/>
      <c r="C336" s="25"/>
      <c r="D336" s="26"/>
      <c r="E336" s="26" t="s">
        <v>399</v>
      </c>
      <c r="F336" s="28">
        <v>1000</v>
      </c>
      <c r="G336" s="28">
        <v>320</v>
      </c>
      <c r="H336" s="28">
        <v>600</v>
      </c>
      <c r="I336" s="28">
        <v>0</v>
      </c>
      <c r="J336" s="50">
        <f t="shared" si="240"/>
        <v>1920</v>
      </c>
      <c r="K336" s="50">
        <f t="shared" si="241"/>
        <v>9600</v>
      </c>
      <c r="L336" s="30">
        <v>3</v>
      </c>
      <c r="M336" s="30">
        <f t="shared" si="242"/>
        <v>15000</v>
      </c>
      <c r="N336" s="30">
        <f t="shared" si="243"/>
        <v>4800</v>
      </c>
      <c r="O336" s="30">
        <f t="shared" si="244"/>
        <v>9000</v>
      </c>
      <c r="P336" s="48">
        <f t="shared" si="245"/>
        <v>0</v>
      </c>
      <c r="Q336" s="48">
        <f t="shared" si="246"/>
        <v>28800</v>
      </c>
    </row>
    <row r="337" spans="1:17" x14ac:dyDescent="0.25">
      <c r="A337" s="25"/>
      <c r="B337" s="25"/>
      <c r="C337" s="25"/>
      <c r="D337" s="26"/>
      <c r="E337" s="26" t="s">
        <v>400</v>
      </c>
      <c r="F337" s="28">
        <v>1000</v>
      </c>
      <c r="G337" s="28">
        <v>250</v>
      </c>
      <c r="H337" s="28">
        <v>600</v>
      </c>
      <c r="I337" s="28">
        <v>0</v>
      </c>
      <c r="J337" s="50">
        <f t="shared" si="240"/>
        <v>1850</v>
      </c>
      <c r="K337" s="50">
        <f t="shared" si="241"/>
        <v>9250</v>
      </c>
      <c r="L337" s="30">
        <v>3</v>
      </c>
      <c r="M337" s="30">
        <f t="shared" si="242"/>
        <v>15000</v>
      </c>
      <c r="N337" s="30">
        <f t="shared" si="243"/>
        <v>3750</v>
      </c>
      <c r="O337" s="30">
        <f t="shared" si="244"/>
        <v>9000</v>
      </c>
      <c r="P337" s="48">
        <f t="shared" si="245"/>
        <v>0</v>
      </c>
      <c r="Q337" s="48">
        <f t="shared" si="246"/>
        <v>27750</v>
      </c>
    </row>
    <row r="338" spans="1:17" x14ac:dyDescent="0.25">
      <c r="A338" s="25"/>
      <c r="B338" s="25"/>
      <c r="C338" s="25"/>
      <c r="D338" s="26"/>
      <c r="E338" s="26" t="s">
        <v>392</v>
      </c>
      <c r="F338" s="28">
        <v>1000</v>
      </c>
      <c r="G338" s="28">
        <v>0</v>
      </c>
      <c r="H338" s="28">
        <v>800</v>
      </c>
      <c r="I338" s="28">
        <v>500</v>
      </c>
      <c r="J338" s="50">
        <f t="shared" si="240"/>
        <v>2300</v>
      </c>
      <c r="K338" s="50">
        <f t="shared" si="241"/>
        <v>11500</v>
      </c>
      <c r="L338" s="30">
        <v>3</v>
      </c>
      <c r="M338" s="30">
        <f t="shared" si="242"/>
        <v>15000</v>
      </c>
      <c r="N338" s="30">
        <f t="shared" si="243"/>
        <v>0</v>
      </c>
      <c r="O338" s="30">
        <f t="shared" si="244"/>
        <v>12000</v>
      </c>
      <c r="P338" s="48">
        <f t="shared" si="245"/>
        <v>7500</v>
      </c>
      <c r="Q338" s="48">
        <f t="shared" si="246"/>
        <v>34500</v>
      </c>
    </row>
    <row r="339" spans="1:17" x14ac:dyDescent="0.25">
      <c r="A339" s="25"/>
      <c r="B339" s="25"/>
      <c r="C339" s="25" t="s">
        <v>401</v>
      </c>
      <c r="D339" s="26" t="s">
        <v>402</v>
      </c>
      <c r="E339" s="46" t="s">
        <v>403</v>
      </c>
      <c r="F339" s="28">
        <v>5000</v>
      </c>
      <c r="G339" s="28">
        <v>7000</v>
      </c>
      <c r="H339" s="28">
        <v>15000</v>
      </c>
      <c r="I339" s="28">
        <v>1000</v>
      </c>
      <c r="J339" s="50">
        <f t="shared" si="240"/>
        <v>28000</v>
      </c>
      <c r="K339" s="50">
        <f t="shared" si="241"/>
        <v>140000</v>
      </c>
      <c r="L339" s="30">
        <v>0.2</v>
      </c>
      <c r="M339" s="30">
        <f t="shared" si="242"/>
        <v>5000</v>
      </c>
      <c r="N339" s="30">
        <f t="shared" si="243"/>
        <v>7000</v>
      </c>
      <c r="O339" s="30">
        <f t="shared" si="244"/>
        <v>15000</v>
      </c>
      <c r="P339" s="48">
        <f t="shared" si="245"/>
        <v>1000</v>
      </c>
      <c r="Q339" s="48">
        <f t="shared" si="246"/>
        <v>28000</v>
      </c>
    </row>
    <row r="340" spans="1:17" s="9" customFormat="1" ht="21" x14ac:dyDescent="0.25">
      <c r="A340" s="10"/>
      <c r="B340" s="10"/>
      <c r="C340" s="11"/>
      <c r="D340" s="12"/>
      <c r="E340" s="32"/>
      <c r="F340" s="14"/>
      <c r="G340" s="14"/>
      <c r="H340" s="14"/>
      <c r="I340" s="14"/>
      <c r="J340" s="15"/>
      <c r="K340" s="15"/>
      <c r="L340" s="16"/>
      <c r="M340" s="17">
        <f>SUM(M325:M339)</f>
        <v>218500</v>
      </c>
      <c r="N340" s="17">
        <f>SUM(N325:N339)</f>
        <v>49500</v>
      </c>
      <c r="O340" s="17">
        <f>SUM(O325:O339)</f>
        <v>86910</v>
      </c>
      <c r="P340" s="17">
        <f>SUM(P325:P339)</f>
        <v>9250</v>
      </c>
      <c r="Q340" s="18">
        <f>SUM(Q325:Q339)</f>
        <v>364160</v>
      </c>
    </row>
    <row r="341" spans="1:17" s="9" customFormat="1" ht="21" x14ac:dyDescent="0.25">
      <c r="A341" s="10"/>
      <c r="B341" s="10"/>
      <c r="C341" s="11"/>
      <c r="D341" s="12"/>
      <c r="E341" s="32"/>
      <c r="F341" s="14"/>
      <c r="G341" s="14"/>
      <c r="H341" s="14"/>
      <c r="I341" s="14"/>
      <c r="J341" s="15"/>
      <c r="K341" s="15"/>
      <c r="L341" s="16"/>
      <c r="M341" s="17"/>
      <c r="N341" s="17"/>
      <c r="O341" s="17"/>
      <c r="P341" s="17"/>
      <c r="Q341" s="18"/>
    </row>
    <row r="342" spans="1:17" ht="21" x14ac:dyDescent="0.25">
      <c r="A342" s="19">
        <v>43</v>
      </c>
      <c r="B342" s="19" t="s">
        <v>1340</v>
      </c>
      <c r="C342" s="41"/>
      <c r="D342" s="21"/>
      <c r="E342" s="22" t="s">
        <v>404</v>
      </c>
      <c r="F342" s="21"/>
      <c r="G342" s="21"/>
      <c r="H342" s="21"/>
      <c r="I342" s="72"/>
      <c r="J342" s="33"/>
      <c r="K342" s="33"/>
      <c r="L342" s="34"/>
      <c r="M342" s="34"/>
      <c r="N342" s="34"/>
      <c r="O342" s="34"/>
      <c r="P342" s="65"/>
      <c r="Q342" s="65"/>
    </row>
    <row r="343" spans="1:17" s="61" customFormat="1" ht="45" x14ac:dyDescent="0.25">
      <c r="A343" s="25"/>
      <c r="B343" s="25"/>
      <c r="C343" s="25" t="s">
        <v>405</v>
      </c>
      <c r="D343" s="26" t="s">
        <v>406</v>
      </c>
      <c r="E343" s="46" t="s">
        <v>407</v>
      </c>
      <c r="F343" s="28">
        <v>0</v>
      </c>
      <c r="G343" s="28">
        <v>0</v>
      </c>
      <c r="H343" s="28">
        <v>14000</v>
      </c>
      <c r="I343" s="28">
        <v>300</v>
      </c>
      <c r="J343" s="50">
        <f t="shared" si="240"/>
        <v>14300</v>
      </c>
      <c r="K343" s="50">
        <f t="shared" si="241"/>
        <v>71500</v>
      </c>
      <c r="L343" s="30">
        <v>2.2000000000000002</v>
      </c>
      <c r="M343" s="30">
        <f t="shared" si="242"/>
        <v>0</v>
      </c>
      <c r="N343" s="30">
        <f t="shared" si="243"/>
        <v>0</v>
      </c>
      <c r="O343" s="30">
        <f t="shared" si="244"/>
        <v>154000.00000000003</v>
      </c>
      <c r="P343" s="48">
        <f>I343*L343*5</f>
        <v>3300</v>
      </c>
      <c r="Q343" s="48">
        <f>L343*K343</f>
        <v>157300</v>
      </c>
    </row>
    <row r="344" spans="1:17" s="61" customFormat="1" ht="30" x14ac:dyDescent="0.25">
      <c r="A344" s="25"/>
      <c r="B344" s="25"/>
      <c r="C344" s="25" t="s">
        <v>408</v>
      </c>
      <c r="D344" s="26" t="s">
        <v>409</v>
      </c>
      <c r="E344" s="46" t="s">
        <v>410</v>
      </c>
      <c r="F344" s="28">
        <v>0</v>
      </c>
      <c r="G344" s="28">
        <v>0</v>
      </c>
      <c r="H344" s="28">
        <v>0</v>
      </c>
      <c r="I344" s="28">
        <v>350</v>
      </c>
      <c r="J344" s="50">
        <f t="shared" si="240"/>
        <v>350</v>
      </c>
      <c r="K344" s="50">
        <f t="shared" si="241"/>
        <v>1750</v>
      </c>
      <c r="L344" s="30">
        <v>2.2000000000000002</v>
      </c>
      <c r="M344" s="30">
        <f t="shared" si="242"/>
        <v>0</v>
      </c>
      <c r="N344" s="30">
        <f t="shared" si="243"/>
        <v>0</v>
      </c>
      <c r="O344" s="30">
        <f t="shared" si="244"/>
        <v>0</v>
      </c>
      <c r="P344" s="48">
        <f>I344*L344*5</f>
        <v>3850.0000000000005</v>
      </c>
      <c r="Q344" s="48">
        <f>L344*K344</f>
        <v>3850.0000000000005</v>
      </c>
    </row>
    <row r="345" spans="1:17" s="9" customFormat="1" ht="21" x14ac:dyDescent="0.25">
      <c r="A345" s="10"/>
      <c r="B345" s="10"/>
      <c r="C345" s="11"/>
      <c r="D345" s="12"/>
      <c r="E345" s="32"/>
      <c r="F345" s="14"/>
      <c r="G345" s="14"/>
      <c r="H345" s="14"/>
      <c r="I345" s="14"/>
      <c r="J345" s="15"/>
      <c r="K345" s="15"/>
      <c r="L345" s="16"/>
      <c r="M345" s="17">
        <f t="shared" ref="M345:P345" si="247">SUM(M343:M344)</f>
        <v>0</v>
      </c>
      <c r="N345" s="17">
        <f t="shared" si="247"/>
        <v>0</v>
      </c>
      <c r="O345" s="17">
        <f t="shared" si="247"/>
        <v>154000.00000000003</v>
      </c>
      <c r="P345" s="17">
        <f t="shared" si="247"/>
        <v>7150</v>
      </c>
      <c r="Q345" s="18">
        <f>SUM(Q343:Q344)</f>
        <v>161150</v>
      </c>
    </row>
    <row r="346" spans="1:17" s="9" customFormat="1" ht="21" x14ac:dyDescent="0.25">
      <c r="A346" s="10"/>
      <c r="B346" s="10"/>
      <c r="C346" s="11"/>
      <c r="D346" s="12"/>
      <c r="E346" s="32"/>
      <c r="F346" s="14"/>
      <c r="G346" s="14"/>
      <c r="H346" s="14"/>
      <c r="I346" s="14"/>
      <c r="J346" s="15"/>
      <c r="K346" s="15"/>
      <c r="L346" s="16"/>
      <c r="M346" s="17"/>
      <c r="N346" s="17"/>
      <c r="O346" s="17"/>
      <c r="P346" s="17"/>
      <c r="Q346" s="18"/>
    </row>
    <row r="347" spans="1:17" ht="21" x14ac:dyDescent="0.25">
      <c r="A347" s="19">
        <v>44</v>
      </c>
      <c r="B347" s="19" t="s">
        <v>1341</v>
      </c>
      <c r="C347" s="41"/>
      <c r="D347" s="21"/>
      <c r="E347" s="22" t="s">
        <v>411</v>
      </c>
      <c r="F347" s="21"/>
      <c r="G347" s="21"/>
      <c r="H347" s="21"/>
      <c r="I347" s="72"/>
      <c r="J347" s="33"/>
      <c r="K347" s="33"/>
      <c r="L347" s="34"/>
      <c r="M347" s="34"/>
      <c r="N347" s="34"/>
      <c r="O347" s="34"/>
      <c r="P347" s="65"/>
      <c r="Q347" s="65"/>
    </row>
    <row r="348" spans="1:17" x14ac:dyDescent="0.25">
      <c r="A348" s="25"/>
      <c r="B348" s="25"/>
      <c r="C348" s="25" t="s">
        <v>412</v>
      </c>
      <c r="D348" s="26" t="s">
        <v>413</v>
      </c>
      <c r="E348" s="46" t="s">
        <v>414</v>
      </c>
      <c r="F348" s="28">
        <v>10000</v>
      </c>
      <c r="G348" s="28">
        <v>10000</v>
      </c>
      <c r="H348" s="28">
        <v>0</v>
      </c>
      <c r="I348" s="28">
        <v>100</v>
      </c>
      <c r="J348" s="50">
        <f t="shared" ref="J348" si="248">SUM(F348:I348)</f>
        <v>20100</v>
      </c>
      <c r="K348" s="50">
        <f t="shared" ref="K348:K353" si="249">J348*5</f>
        <v>100500</v>
      </c>
      <c r="L348" s="30">
        <v>0.5</v>
      </c>
      <c r="M348" s="30">
        <f t="shared" ref="M348:M353" si="250">F348*L348*5</f>
        <v>25000</v>
      </c>
      <c r="N348" s="30">
        <f t="shared" ref="N348:N353" si="251">G348*L348*5</f>
        <v>25000</v>
      </c>
      <c r="O348" s="30">
        <f t="shared" ref="O348:O353" si="252">H348*L348*5</f>
        <v>0</v>
      </c>
      <c r="P348" s="48">
        <f>I348*L348*5</f>
        <v>250</v>
      </c>
      <c r="Q348" s="48">
        <f>L348*K348</f>
        <v>50250</v>
      </c>
    </row>
    <row r="349" spans="1:17" ht="27" customHeight="1" x14ac:dyDescent="0.25">
      <c r="A349" s="25"/>
      <c r="B349" s="25"/>
      <c r="C349" s="25" t="s">
        <v>415</v>
      </c>
      <c r="D349" s="26" t="s">
        <v>416</v>
      </c>
      <c r="E349" s="46" t="s">
        <v>417</v>
      </c>
      <c r="F349" s="28">
        <v>50000</v>
      </c>
      <c r="G349" s="28">
        <v>6000</v>
      </c>
      <c r="H349" s="28">
        <v>30000</v>
      </c>
      <c r="I349" s="28">
        <v>4000</v>
      </c>
      <c r="J349" s="50">
        <f t="shared" ref="J349" si="253">SUM(F349:I349)</f>
        <v>90000</v>
      </c>
      <c r="K349" s="50">
        <f t="shared" si="249"/>
        <v>450000</v>
      </c>
      <c r="L349" s="30">
        <v>3.1</v>
      </c>
      <c r="M349" s="30">
        <f t="shared" si="250"/>
        <v>775000</v>
      </c>
      <c r="N349" s="30">
        <f t="shared" si="251"/>
        <v>93000</v>
      </c>
      <c r="O349" s="30">
        <f t="shared" si="252"/>
        <v>465000</v>
      </c>
      <c r="P349" s="48">
        <f>I349*L349*5</f>
        <v>62000</v>
      </c>
      <c r="Q349" s="48">
        <f>L349*K349</f>
        <v>1395000</v>
      </c>
    </row>
    <row r="350" spans="1:17" s="9" customFormat="1" ht="21" x14ac:dyDescent="0.25">
      <c r="A350" s="10"/>
      <c r="B350" s="10"/>
      <c r="C350" s="11"/>
      <c r="D350" s="12"/>
      <c r="E350" s="32"/>
      <c r="F350" s="14"/>
      <c r="G350" s="14"/>
      <c r="H350" s="14"/>
      <c r="I350" s="14"/>
      <c r="J350" s="15"/>
      <c r="K350" s="15"/>
      <c r="L350" s="16"/>
      <c r="M350" s="17">
        <f t="shared" ref="M350:P350" si="254">SUM(M348:M349)</f>
        <v>800000</v>
      </c>
      <c r="N350" s="17">
        <f t="shared" si="254"/>
        <v>118000</v>
      </c>
      <c r="O350" s="17">
        <f t="shared" si="254"/>
        <v>465000</v>
      </c>
      <c r="P350" s="17">
        <f t="shared" si="254"/>
        <v>62250</v>
      </c>
      <c r="Q350" s="18">
        <f>SUM(Q348:Q349)</f>
        <v>1445250</v>
      </c>
    </row>
    <row r="351" spans="1:17" s="9" customFormat="1" ht="21" x14ac:dyDescent="0.25">
      <c r="A351" s="10"/>
      <c r="B351" s="10"/>
      <c r="C351" s="11"/>
      <c r="D351" s="12"/>
      <c r="E351" s="32"/>
      <c r="F351" s="14"/>
      <c r="G351" s="14"/>
      <c r="H351" s="14"/>
      <c r="I351" s="14"/>
      <c r="J351" s="15"/>
      <c r="K351" s="15"/>
      <c r="L351" s="16"/>
      <c r="M351" s="17"/>
      <c r="N351" s="17"/>
      <c r="O351" s="17"/>
      <c r="P351" s="17"/>
      <c r="Q351" s="18"/>
    </row>
    <row r="352" spans="1:17" ht="21" x14ac:dyDescent="0.25">
      <c r="A352" s="19">
        <v>45</v>
      </c>
      <c r="B352" s="19" t="s">
        <v>1341</v>
      </c>
      <c r="C352" s="41"/>
      <c r="D352" s="21"/>
      <c r="E352" s="22" t="s">
        <v>418</v>
      </c>
      <c r="F352" s="21"/>
      <c r="G352" s="21"/>
      <c r="H352" s="21"/>
      <c r="I352" s="72"/>
      <c r="J352" s="33"/>
      <c r="K352" s="33"/>
      <c r="L352" s="34"/>
      <c r="M352" s="34"/>
      <c r="N352" s="34"/>
      <c r="O352" s="34"/>
      <c r="P352" s="65"/>
      <c r="Q352" s="65"/>
    </row>
    <row r="353" spans="1:17" x14ac:dyDescent="0.25">
      <c r="A353" s="25"/>
      <c r="B353" s="25"/>
      <c r="C353" s="25"/>
      <c r="D353" s="26" t="s">
        <v>419</v>
      </c>
      <c r="E353" s="46" t="s">
        <v>420</v>
      </c>
      <c r="F353" s="28">
        <v>1000</v>
      </c>
      <c r="G353" s="28">
        <v>2000</v>
      </c>
      <c r="H353" s="28">
        <v>0</v>
      </c>
      <c r="I353" s="28">
        <v>0</v>
      </c>
      <c r="J353" s="50">
        <f t="shared" ref="J353" si="255">SUM(F353:I353)</f>
        <v>3000</v>
      </c>
      <c r="K353" s="50">
        <f t="shared" si="249"/>
        <v>15000</v>
      </c>
      <c r="L353" s="30">
        <v>6</v>
      </c>
      <c r="M353" s="30">
        <f t="shared" si="250"/>
        <v>30000</v>
      </c>
      <c r="N353" s="30">
        <f t="shared" si="251"/>
        <v>60000</v>
      </c>
      <c r="O353" s="30">
        <f t="shared" si="252"/>
        <v>0</v>
      </c>
      <c r="P353" s="48">
        <f>I353*L353*5</f>
        <v>0</v>
      </c>
      <c r="Q353" s="48">
        <f>L353*K353</f>
        <v>90000</v>
      </c>
    </row>
    <row r="354" spans="1:17" s="9" customFormat="1" ht="21" x14ac:dyDescent="0.25">
      <c r="A354" s="10"/>
      <c r="B354" s="10"/>
      <c r="C354" s="11"/>
      <c r="D354" s="12"/>
      <c r="E354" s="32"/>
      <c r="F354" s="14"/>
      <c r="G354" s="14"/>
      <c r="H354" s="14"/>
      <c r="I354" s="14"/>
      <c r="J354" s="15"/>
      <c r="K354" s="15"/>
      <c r="L354" s="16"/>
      <c r="M354" s="17">
        <f>SUM(M353)</f>
        <v>30000</v>
      </c>
      <c r="N354" s="17">
        <f t="shared" ref="N354:Q354" si="256">SUM(N353)</f>
        <v>60000</v>
      </c>
      <c r="O354" s="17">
        <f t="shared" si="256"/>
        <v>0</v>
      </c>
      <c r="P354" s="17">
        <f t="shared" si="256"/>
        <v>0</v>
      </c>
      <c r="Q354" s="18">
        <f t="shared" si="256"/>
        <v>90000</v>
      </c>
    </row>
    <row r="355" spans="1:17" s="9" customFormat="1" ht="21" x14ac:dyDescent="0.25">
      <c r="A355" s="10"/>
      <c r="B355" s="10"/>
      <c r="C355" s="11"/>
      <c r="D355" s="12"/>
      <c r="E355" s="32"/>
      <c r="F355" s="14"/>
      <c r="G355" s="14"/>
      <c r="H355" s="14"/>
      <c r="I355" s="14"/>
      <c r="J355" s="15"/>
      <c r="K355" s="15"/>
      <c r="L355" s="16"/>
      <c r="M355" s="17"/>
      <c r="N355" s="17"/>
      <c r="O355" s="17"/>
      <c r="P355" s="17"/>
      <c r="Q355" s="18"/>
    </row>
    <row r="356" spans="1:17" ht="21" x14ac:dyDescent="0.25">
      <c r="A356" s="19">
        <v>46</v>
      </c>
      <c r="B356" s="19" t="s">
        <v>1341</v>
      </c>
      <c r="C356" s="41"/>
      <c r="D356" s="21"/>
      <c r="E356" s="22" t="s">
        <v>421</v>
      </c>
      <c r="F356" s="21"/>
      <c r="G356" s="21"/>
      <c r="H356" s="21"/>
      <c r="I356" s="72"/>
      <c r="J356" s="33"/>
      <c r="K356" s="33"/>
      <c r="L356" s="34"/>
      <c r="M356" s="34"/>
      <c r="N356" s="34"/>
      <c r="O356" s="34"/>
      <c r="P356" s="65"/>
      <c r="Q356" s="65"/>
    </row>
    <row r="357" spans="1:17" x14ac:dyDescent="0.25">
      <c r="A357" s="25"/>
      <c r="B357" s="25"/>
      <c r="C357" s="25"/>
      <c r="D357" s="26" t="s">
        <v>413</v>
      </c>
      <c r="E357" s="46" t="s">
        <v>423</v>
      </c>
      <c r="F357" s="28"/>
      <c r="G357" s="28"/>
      <c r="H357" s="28"/>
      <c r="I357" s="28"/>
      <c r="J357" s="54"/>
      <c r="K357" s="54"/>
      <c r="L357" s="30"/>
      <c r="M357" s="30"/>
      <c r="N357" s="30"/>
      <c r="O357" s="30"/>
      <c r="P357" s="48"/>
      <c r="Q357" s="48"/>
    </row>
    <row r="358" spans="1:17" x14ac:dyDescent="0.25">
      <c r="A358" s="25"/>
      <c r="B358" s="25"/>
      <c r="C358" s="25"/>
      <c r="D358" s="26"/>
      <c r="E358" s="26" t="s">
        <v>424</v>
      </c>
      <c r="F358" s="28">
        <v>3000</v>
      </c>
      <c r="G358" s="28">
        <v>5000</v>
      </c>
      <c r="H358" s="28">
        <v>500</v>
      </c>
      <c r="I358" s="28">
        <v>1000</v>
      </c>
      <c r="J358" s="50">
        <f t="shared" ref="J358:J359" si="257">SUM(F358:I358)</f>
        <v>9500</v>
      </c>
      <c r="K358" s="50">
        <f t="shared" ref="K358:K359" si="258">J358*5</f>
        <v>47500</v>
      </c>
      <c r="L358" s="30">
        <v>0.2</v>
      </c>
      <c r="M358" s="30">
        <f t="shared" ref="M358:M359" si="259">F358*L358*5</f>
        <v>3000</v>
      </c>
      <c r="N358" s="30">
        <f t="shared" ref="N358:N359" si="260">G358*L358*5</f>
        <v>5000</v>
      </c>
      <c r="O358" s="30">
        <f t="shared" ref="O358:O359" si="261">H358*L358*5</f>
        <v>500</v>
      </c>
      <c r="P358" s="48">
        <f>I358*L358*5</f>
        <v>1000</v>
      </c>
      <c r="Q358" s="48">
        <f>L358*K358</f>
        <v>9500</v>
      </c>
    </row>
    <row r="359" spans="1:17" x14ac:dyDescent="0.25">
      <c r="A359" s="25"/>
      <c r="B359" s="25"/>
      <c r="C359" s="25"/>
      <c r="D359" s="26"/>
      <c r="E359" s="26" t="s">
        <v>425</v>
      </c>
      <c r="F359" s="28">
        <v>5000</v>
      </c>
      <c r="G359" s="28">
        <v>15000</v>
      </c>
      <c r="H359" s="28">
        <v>1000</v>
      </c>
      <c r="I359" s="28">
        <v>2000</v>
      </c>
      <c r="J359" s="50">
        <f t="shared" si="257"/>
        <v>23000</v>
      </c>
      <c r="K359" s="50">
        <f t="shared" si="258"/>
        <v>115000</v>
      </c>
      <c r="L359" s="30">
        <v>0.3</v>
      </c>
      <c r="M359" s="30">
        <f t="shared" si="259"/>
        <v>7500</v>
      </c>
      <c r="N359" s="30">
        <f t="shared" si="260"/>
        <v>22500</v>
      </c>
      <c r="O359" s="30">
        <f t="shared" si="261"/>
        <v>1500</v>
      </c>
      <c r="P359" s="48">
        <f>I359*L359*5</f>
        <v>3000</v>
      </c>
      <c r="Q359" s="48">
        <f>L359*K359</f>
        <v>34500</v>
      </c>
    </row>
    <row r="360" spans="1:17" s="9" customFormat="1" ht="21" x14ac:dyDescent="0.25">
      <c r="A360" s="10"/>
      <c r="B360" s="10"/>
      <c r="C360" s="11"/>
      <c r="D360" s="12"/>
      <c r="E360" s="32"/>
      <c r="F360" s="14"/>
      <c r="G360" s="14"/>
      <c r="H360" s="14"/>
      <c r="I360" s="14"/>
      <c r="J360" s="15"/>
      <c r="K360" s="15"/>
      <c r="L360" s="16"/>
      <c r="M360" s="17">
        <f>SUM(M358:M359)</f>
        <v>10500</v>
      </c>
      <c r="N360" s="17">
        <f t="shared" ref="N360:Q360" si="262">SUM(N358:N359)</f>
        <v>27500</v>
      </c>
      <c r="O360" s="17">
        <f t="shared" si="262"/>
        <v>2000</v>
      </c>
      <c r="P360" s="17">
        <f t="shared" si="262"/>
        <v>4000</v>
      </c>
      <c r="Q360" s="18">
        <f t="shared" si="262"/>
        <v>44000</v>
      </c>
    </row>
    <row r="361" spans="1:17" s="9" customFormat="1" ht="21" x14ac:dyDescent="0.25">
      <c r="A361" s="10"/>
      <c r="B361" s="10"/>
      <c r="C361" s="11"/>
      <c r="D361" s="12"/>
      <c r="E361" s="32"/>
      <c r="F361" s="14"/>
      <c r="G361" s="14"/>
      <c r="H361" s="14"/>
      <c r="I361" s="14"/>
      <c r="J361" s="15"/>
      <c r="K361" s="15"/>
      <c r="L361" s="16"/>
      <c r="M361" s="17"/>
      <c r="N361" s="17"/>
      <c r="O361" s="17"/>
      <c r="P361" s="17"/>
      <c r="Q361" s="18"/>
    </row>
    <row r="362" spans="1:17" ht="21" x14ac:dyDescent="0.25">
      <c r="A362" s="19">
        <v>47</v>
      </c>
      <c r="B362" s="19" t="s">
        <v>1341</v>
      </c>
      <c r="C362" s="41"/>
      <c r="D362" s="21"/>
      <c r="E362" s="22" t="s">
        <v>426</v>
      </c>
      <c r="F362" s="21"/>
      <c r="G362" s="21"/>
      <c r="H362" s="21"/>
      <c r="I362" s="72"/>
      <c r="J362" s="33"/>
      <c r="K362" s="33"/>
      <c r="L362" s="34"/>
      <c r="M362" s="34"/>
      <c r="N362" s="34"/>
      <c r="O362" s="34"/>
      <c r="P362" s="65"/>
      <c r="Q362" s="65"/>
    </row>
    <row r="363" spans="1:17" x14ac:dyDescent="0.25">
      <c r="A363" s="25"/>
      <c r="B363" s="25"/>
      <c r="C363" s="25" t="s">
        <v>422</v>
      </c>
      <c r="D363" s="26" t="s">
        <v>427</v>
      </c>
      <c r="E363" s="46" t="s">
        <v>428</v>
      </c>
      <c r="F363" s="28">
        <v>10000</v>
      </c>
      <c r="G363" s="28">
        <v>25000</v>
      </c>
      <c r="H363" s="28">
        <v>50000</v>
      </c>
      <c r="I363" s="28">
        <v>5500</v>
      </c>
      <c r="J363" s="50">
        <f t="shared" ref="J363:J377" si="263">SUM(F363:I363)</f>
        <v>90500</v>
      </c>
      <c r="K363" s="50">
        <f t="shared" ref="K363:K377" si="264">J363*5</f>
        <v>452500</v>
      </c>
      <c r="L363" s="30">
        <v>0.2</v>
      </c>
      <c r="M363" s="30">
        <f t="shared" ref="M363:M377" si="265">F363*L363*5</f>
        <v>10000</v>
      </c>
      <c r="N363" s="30">
        <f t="shared" ref="N363:N377" si="266">G363*L363*5</f>
        <v>25000</v>
      </c>
      <c r="O363" s="30">
        <f t="shared" ref="O363:O377" si="267">H363*L363*5</f>
        <v>50000</v>
      </c>
      <c r="P363" s="48">
        <f>I363*L363*5</f>
        <v>5500</v>
      </c>
      <c r="Q363" s="48">
        <f>L363*K363</f>
        <v>90500</v>
      </c>
    </row>
    <row r="364" spans="1:17" x14ac:dyDescent="0.25">
      <c r="A364" s="25"/>
      <c r="B364" s="25"/>
      <c r="C364" s="25" t="s">
        <v>1343</v>
      </c>
      <c r="D364" s="26" t="s">
        <v>427</v>
      </c>
      <c r="E364" s="46" t="s">
        <v>429</v>
      </c>
      <c r="F364" s="28">
        <v>1000</v>
      </c>
      <c r="G364" s="28">
        <v>1000</v>
      </c>
      <c r="H364" s="28">
        <v>1000</v>
      </c>
      <c r="I364" s="28">
        <v>500</v>
      </c>
      <c r="J364" s="50">
        <f t="shared" si="263"/>
        <v>3500</v>
      </c>
      <c r="K364" s="50">
        <f t="shared" si="264"/>
        <v>17500</v>
      </c>
      <c r="L364" s="30">
        <v>0.5</v>
      </c>
      <c r="M364" s="30">
        <f t="shared" si="265"/>
        <v>2500</v>
      </c>
      <c r="N364" s="30">
        <f t="shared" si="266"/>
        <v>2500</v>
      </c>
      <c r="O364" s="30">
        <f t="shared" si="267"/>
        <v>2500</v>
      </c>
      <c r="P364" s="48">
        <f>I364*L364*5</f>
        <v>1250</v>
      </c>
      <c r="Q364" s="48">
        <f>L364*K364</f>
        <v>8750</v>
      </c>
    </row>
    <row r="365" spans="1:17" x14ac:dyDescent="0.25">
      <c r="A365" s="25"/>
      <c r="B365" s="25"/>
      <c r="C365" s="25" t="s">
        <v>1344</v>
      </c>
      <c r="D365" s="26" t="s">
        <v>430</v>
      </c>
      <c r="E365" s="46" t="s">
        <v>431</v>
      </c>
      <c r="F365" s="28">
        <v>0</v>
      </c>
      <c r="G365" s="28">
        <v>30000</v>
      </c>
      <c r="H365" s="28">
        <v>12000</v>
      </c>
      <c r="I365" s="28">
        <v>5000</v>
      </c>
      <c r="J365" s="50">
        <f t="shared" si="263"/>
        <v>47000</v>
      </c>
      <c r="K365" s="50">
        <f t="shared" si="264"/>
        <v>235000</v>
      </c>
      <c r="L365" s="30">
        <v>0.05</v>
      </c>
      <c r="M365" s="30">
        <f t="shared" si="265"/>
        <v>0</v>
      </c>
      <c r="N365" s="30">
        <f t="shared" si="266"/>
        <v>7500</v>
      </c>
      <c r="O365" s="30">
        <f t="shared" si="267"/>
        <v>3000</v>
      </c>
      <c r="P365" s="48">
        <f>I365*L365*5</f>
        <v>1250</v>
      </c>
      <c r="Q365" s="48">
        <f>L365*K365</f>
        <v>11750</v>
      </c>
    </row>
    <row r="366" spans="1:17" x14ac:dyDescent="0.25">
      <c r="A366" s="25"/>
      <c r="B366" s="25"/>
      <c r="C366" s="25" t="s">
        <v>1345</v>
      </c>
      <c r="D366" s="26" t="s">
        <v>432</v>
      </c>
      <c r="E366" s="46" t="s">
        <v>433</v>
      </c>
      <c r="F366" s="28">
        <v>2000</v>
      </c>
      <c r="G366" s="28">
        <v>2000</v>
      </c>
      <c r="H366" s="28">
        <v>10000</v>
      </c>
      <c r="I366" s="28">
        <v>0</v>
      </c>
      <c r="J366" s="50">
        <f>SUM(F366:I366)</f>
        <v>14000</v>
      </c>
      <c r="K366" s="50">
        <f>J366*5</f>
        <v>70000</v>
      </c>
      <c r="L366" s="30">
        <v>0.2</v>
      </c>
      <c r="M366" s="30">
        <f>F366*L366*5</f>
        <v>2000</v>
      </c>
      <c r="N366" s="30">
        <f>G366*L366*5</f>
        <v>2000</v>
      </c>
      <c r="O366" s="30">
        <f>H366*L366*5</f>
        <v>10000</v>
      </c>
      <c r="P366" s="48" t="s">
        <v>15</v>
      </c>
      <c r="Q366" s="48">
        <f>L366*K366</f>
        <v>14000</v>
      </c>
    </row>
    <row r="367" spans="1:17" s="9" customFormat="1" ht="21" x14ac:dyDescent="0.25">
      <c r="A367" s="10"/>
      <c r="B367" s="10"/>
      <c r="C367" s="11"/>
      <c r="D367" s="12"/>
      <c r="E367" s="32"/>
      <c r="F367" s="14"/>
      <c r="G367" s="14"/>
      <c r="H367" s="14"/>
      <c r="I367" s="14"/>
      <c r="J367" s="15"/>
      <c r="K367" s="15"/>
      <c r="L367" s="16"/>
      <c r="M367" s="17">
        <f t="shared" ref="M367:P367" si="268">SUM(M363:M366)</f>
        <v>14500</v>
      </c>
      <c r="N367" s="17">
        <f t="shared" si="268"/>
        <v>37000</v>
      </c>
      <c r="O367" s="17">
        <f t="shared" si="268"/>
        <v>65500</v>
      </c>
      <c r="P367" s="17">
        <f t="shared" si="268"/>
        <v>8000</v>
      </c>
      <c r="Q367" s="18">
        <f>SUM(Q363:Q366)</f>
        <v>125000</v>
      </c>
    </row>
    <row r="368" spans="1:17" s="9" customFormat="1" ht="21" x14ac:dyDescent="0.25">
      <c r="A368" s="10"/>
      <c r="B368" s="10"/>
      <c r="C368" s="11"/>
      <c r="D368" s="12"/>
      <c r="E368" s="32"/>
      <c r="F368" s="14"/>
      <c r="G368" s="14"/>
      <c r="H368" s="14"/>
      <c r="I368" s="14"/>
      <c r="J368" s="15"/>
      <c r="K368" s="15"/>
      <c r="L368" s="16"/>
      <c r="M368" s="17"/>
      <c r="N368" s="17"/>
      <c r="O368" s="17"/>
      <c r="P368" s="17"/>
      <c r="Q368" s="18"/>
    </row>
    <row r="369" spans="1:17" ht="21" x14ac:dyDescent="0.25">
      <c r="A369" s="19">
        <v>48</v>
      </c>
      <c r="B369" s="19" t="s">
        <v>1341</v>
      </c>
      <c r="C369" s="41"/>
      <c r="D369" s="21"/>
      <c r="E369" s="22" t="s">
        <v>434</v>
      </c>
      <c r="F369" s="21"/>
      <c r="G369" s="21"/>
      <c r="H369" s="21"/>
      <c r="I369" s="72"/>
      <c r="J369" s="33"/>
      <c r="K369" s="33"/>
      <c r="L369" s="34"/>
      <c r="M369" s="34"/>
      <c r="N369" s="34"/>
      <c r="O369" s="34"/>
      <c r="P369" s="65"/>
      <c r="Q369" s="65"/>
    </row>
    <row r="370" spans="1:17" x14ac:dyDescent="0.25">
      <c r="A370" s="25"/>
      <c r="B370" s="25"/>
      <c r="C370" s="25"/>
      <c r="D370" s="26" t="s">
        <v>436</v>
      </c>
      <c r="E370" s="46" t="s">
        <v>437</v>
      </c>
      <c r="F370" s="28">
        <v>5000</v>
      </c>
      <c r="G370" s="28">
        <v>27000</v>
      </c>
      <c r="H370" s="28">
        <v>150000</v>
      </c>
      <c r="I370" s="28">
        <v>5000</v>
      </c>
      <c r="J370" s="50">
        <f t="shared" si="263"/>
        <v>187000</v>
      </c>
      <c r="K370" s="50">
        <f t="shared" si="264"/>
        <v>935000</v>
      </c>
      <c r="L370" s="30">
        <v>0.05</v>
      </c>
      <c r="M370" s="30">
        <f t="shared" si="265"/>
        <v>1250</v>
      </c>
      <c r="N370" s="30">
        <f t="shared" si="266"/>
        <v>6750</v>
      </c>
      <c r="O370" s="30">
        <f t="shared" si="267"/>
        <v>37500</v>
      </c>
      <c r="P370" s="48">
        <f>I370*L370*5</f>
        <v>1250</v>
      </c>
      <c r="Q370" s="48">
        <f>L370*K370</f>
        <v>46750</v>
      </c>
    </row>
    <row r="371" spans="1:17" s="9" customFormat="1" ht="21" x14ac:dyDescent="0.25">
      <c r="A371" s="10"/>
      <c r="B371" s="10"/>
      <c r="C371" s="11"/>
      <c r="D371" s="12"/>
      <c r="E371" s="32" t="s">
        <v>15</v>
      </c>
      <c r="F371" s="14"/>
      <c r="G371" s="14"/>
      <c r="H371" s="14"/>
      <c r="I371" s="14"/>
      <c r="J371" s="15"/>
      <c r="K371" s="15"/>
      <c r="L371" s="16"/>
      <c r="M371" s="17">
        <f t="shared" ref="M371:P371" si="269">SUM(M370)</f>
        <v>1250</v>
      </c>
      <c r="N371" s="17">
        <f t="shared" si="269"/>
        <v>6750</v>
      </c>
      <c r="O371" s="17">
        <f t="shared" si="269"/>
        <v>37500</v>
      </c>
      <c r="P371" s="17">
        <f t="shared" si="269"/>
        <v>1250</v>
      </c>
      <c r="Q371" s="18">
        <f>SUM(Q370)</f>
        <v>46750</v>
      </c>
    </row>
    <row r="372" spans="1:17" s="9" customFormat="1" ht="21" x14ac:dyDescent="0.25">
      <c r="A372" s="10"/>
      <c r="B372" s="10"/>
      <c r="C372" s="11"/>
      <c r="D372" s="12"/>
      <c r="E372" s="32"/>
      <c r="F372" s="14"/>
      <c r="G372" s="14"/>
      <c r="H372" s="14"/>
      <c r="I372" s="14"/>
      <c r="J372" s="15"/>
      <c r="K372" s="15"/>
      <c r="L372" s="16"/>
      <c r="M372" s="17"/>
      <c r="N372" s="17"/>
      <c r="O372" s="17"/>
      <c r="P372" s="17"/>
      <c r="Q372" s="18"/>
    </row>
    <row r="373" spans="1:17" ht="21" x14ac:dyDescent="0.25">
      <c r="A373" s="19">
        <v>49</v>
      </c>
      <c r="B373" s="19" t="s">
        <v>1341</v>
      </c>
      <c r="C373" s="41"/>
      <c r="D373" s="21"/>
      <c r="E373" s="22" t="s">
        <v>438</v>
      </c>
      <c r="F373" s="88"/>
      <c r="G373" s="21"/>
      <c r="H373" s="21"/>
      <c r="I373" s="72"/>
      <c r="J373" s="33"/>
      <c r="K373" s="33"/>
      <c r="L373" s="34"/>
      <c r="M373" s="34"/>
      <c r="N373" s="34"/>
      <c r="O373" s="34"/>
      <c r="P373" s="65"/>
      <c r="Q373" s="65"/>
    </row>
    <row r="374" spans="1:17" s="61" customFormat="1" x14ac:dyDescent="0.25">
      <c r="A374" s="25"/>
      <c r="B374" s="25"/>
      <c r="C374" s="25" t="s">
        <v>435</v>
      </c>
      <c r="D374" s="70" t="s">
        <v>439</v>
      </c>
      <c r="E374" s="46" t="s">
        <v>440</v>
      </c>
      <c r="F374" s="28">
        <v>20</v>
      </c>
      <c r="G374" s="28">
        <v>450</v>
      </c>
      <c r="H374" s="28">
        <v>80</v>
      </c>
      <c r="I374" s="28">
        <v>10</v>
      </c>
      <c r="J374" s="50">
        <f t="shared" si="263"/>
        <v>560</v>
      </c>
      <c r="K374" s="50">
        <f t="shared" si="264"/>
        <v>2800</v>
      </c>
      <c r="L374" s="30">
        <v>25</v>
      </c>
      <c r="M374" s="30">
        <f t="shared" si="265"/>
        <v>2500</v>
      </c>
      <c r="N374" s="30">
        <f>G374*L374*5</f>
        <v>56250</v>
      </c>
      <c r="O374" s="30">
        <f t="shared" si="267"/>
        <v>10000</v>
      </c>
      <c r="P374" s="48">
        <f>I374*L374*5</f>
        <v>1250</v>
      </c>
      <c r="Q374" s="48">
        <f>L374*K374</f>
        <v>70000</v>
      </c>
    </row>
    <row r="375" spans="1:17" s="61" customFormat="1" x14ac:dyDescent="0.25">
      <c r="A375" s="25"/>
      <c r="B375" s="25"/>
      <c r="C375" s="25" t="s">
        <v>1346</v>
      </c>
      <c r="D375" s="70" t="s">
        <v>432</v>
      </c>
      <c r="E375" s="46" t="s">
        <v>441</v>
      </c>
      <c r="F375" s="28">
        <v>2000</v>
      </c>
      <c r="G375" s="28">
        <v>10000</v>
      </c>
      <c r="H375" s="28">
        <v>4000</v>
      </c>
      <c r="I375" s="28">
        <v>900</v>
      </c>
      <c r="J375" s="50">
        <f t="shared" si="263"/>
        <v>16900</v>
      </c>
      <c r="K375" s="50">
        <f t="shared" si="264"/>
        <v>84500</v>
      </c>
      <c r="L375" s="30">
        <v>1.5</v>
      </c>
      <c r="M375" s="30">
        <f t="shared" si="265"/>
        <v>15000</v>
      </c>
      <c r="N375" s="30">
        <f t="shared" si="266"/>
        <v>75000</v>
      </c>
      <c r="O375" s="30">
        <f t="shared" si="267"/>
        <v>30000</v>
      </c>
      <c r="P375" s="48">
        <f>I375*L375*5</f>
        <v>6750</v>
      </c>
      <c r="Q375" s="48">
        <f>L375*K375</f>
        <v>126750</v>
      </c>
    </row>
    <row r="376" spans="1:17" s="61" customFormat="1" x14ac:dyDescent="0.25">
      <c r="A376" s="25"/>
      <c r="B376" s="25"/>
      <c r="C376" s="25" t="s">
        <v>1347</v>
      </c>
      <c r="D376" s="70" t="s">
        <v>432</v>
      </c>
      <c r="E376" s="46" t="s">
        <v>442</v>
      </c>
      <c r="F376" s="28">
        <v>0</v>
      </c>
      <c r="G376" s="28">
        <v>10000</v>
      </c>
      <c r="H376" s="28">
        <v>1000</v>
      </c>
      <c r="I376" s="28">
        <v>1000</v>
      </c>
      <c r="J376" s="50">
        <f t="shared" si="263"/>
        <v>12000</v>
      </c>
      <c r="K376" s="50">
        <f t="shared" si="264"/>
        <v>60000</v>
      </c>
      <c r="L376" s="30">
        <v>1.7</v>
      </c>
      <c r="M376" s="30">
        <f t="shared" si="265"/>
        <v>0</v>
      </c>
      <c r="N376" s="30">
        <f t="shared" si="266"/>
        <v>85000</v>
      </c>
      <c r="O376" s="30">
        <f t="shared" si="267"/>
        <v>8500</v>
      </c>
      <c r="P376" s="48">
        <f>I376*L376*5</f>
        <v>8500</v>
      </c>
      <c r="Q376" s="48">
        <f>L376*K376</f>
        <v>102000</v>
      </c>
    </row>
    <row r="377" spans="1:17" s="61" customFormat="1" x14ac:dyDescent="0.25">
      <c r="A377" s="25"/>
      <c r="B377" s="25"/>
      <c r="C377" s="25" t="s">
        <v>1348</v>
      </c>
      <c r="D377" s="70" t="s">
        <v>432</v>
      </c>
      <c r="E377" s="46" t="s">
        <v>443</v>
      </c>
      <c r="F377" s="28">
        <v>5000</v>
      </c>
      <c r="G377" s="28">
        <v>25000</v>
      </c>
      <c r="H377" s="28">
        <v>10000</v>
      </c>
      <c r="I377" s="28">
        <v>4800</v>
      </c>
      <c r="J377" s="50">
        <f t="shared" si="263"/>
        <v>44800</v>
      </c>
      <c r="K377" s="50">
        <f t="shared" si="264"/>
        <v>224000</v>
      </c>
      <c r="L377" s="30">
        <v>1.4</v>
      </c>
      <c r="M377" s="30">
        <f t="shared" si="265"/>
        <v>35000</v>
      </c>
      <c r="N377" s="30">
        <f t="shared" si="266"/>
        <v>175000</v>
      </c>
      <c r="O377" s="30">
        <f t="shared" si="267"/>
        <v>70000</v>
      </c>
      <c r="P377" s="48">
        <f>I377*L377*5</f>
        <v>33600</v>
      </c>
      <c r="Q377" s="48">
        <f>L377*K377</f>
        <v>313600</v>
      </c>
    </row>
    <row r="378" spans="1:17" s="9" customFormat="1" ht="21" x14ac:dyDescent="0.25">
      <c r="A378" s="10"/>
      <c r="B378" s="10"/>
      <c r="C378" s="11"/>
      <c r="D378" s="12"/>
      <c r="E378" s="32"/>
      <c r="F378" s="14"/>
      <c r="G378" s="14"/>
      <c r="H378" s="14"/>
      <c r="I378" s="14"/>
      <c r="J378" s="15"/>
      <c r="K378" s="15"/>
      <c r="L378" s="16"/>
      <c r="M378" s="17">
        <f t="shared" ref="M378:P378" si="270">SUM(M374:M377)</f>
        <v>52500</v>
      </c>
      <c r="N378" s="17">
        <f t="shared" si="270"/>
        <v>391250</v>
      </c>
      <c r="O378" s="17">
        <f t="shared" si="270"/>
        <v>118500</v>
      </c>
      <c r="P378" s="17">
        <f t="shared" si="270"/>
        <v>50100</v>
      </c>
      <c r="Q378" s="18">
        <f>SUM(Q374:Q377)</f>
        <v>612350</v>
      </c>
    </row>
    <row r="379" spans="1:17" s="9" customFormat="1" ht="21" x14ac:dyDescent="0.25">
      <c r="A379" s="10"/>
      <c r="B379" s="10"/>
      <c r="C379" s="11"/>
      <c r="D379" s="12"/>
      <c r="E379" s="32"/>
      <c r="F379" s="14"/>
      <c r="G379" s="14"/>
      <c r="H379" s="14"/>
      <c r="I379" s="14"/>
      <c r="J379" s="15"/>
      <c r="K379" s="15"/>
      <c r="L379" s="16"/>
      <c r="M379" s="17"/>
      <c r="N379" s="17"/>
      <c r="O379" s="17"/>
      <c r="P379" s="17"/>
      <c r="Q379" s="18"/>
    </row>
    <row r="380" spans="1:17" s="61" customFormat="1" ht="21" x14ac:dyDescent="0.25">
      <c r="A380" s="85">
        <v>50</v>
      </c>
      <c r="B380" s="19" t="s">
        <v>1341</v>
      </c>
      <c r="C380" s="90"/>
      <c r="D380" s="91"/>
      <c r="E380" s="22" t="s">
        <v>444</v>
      </c>
      <c r="F380" s="91"/>
      <c r="G380" s="91"/>
      <c r="H380" s="91"/>
      <c r="I380" s="87"/>
      <c r="J380" s="92"/>
      <c r="K380" s="92"/>
      <c r="L380" s="34"/>
      <c r="M380" s="34"/>
      <c r="N380" s="34"/>
      <c r="O380" s="34"/>
      <c r="P380" s="65"/>
      <c r="Q380" s="65"/>
    </row>
    <row r="381" spans="1:17" s="93" customFormat="1" x14ac:dyDescent="0.25">
      <c r="A381" s="25"/>
      <c r="B381" s="25"/>
      <c r="C381" s="55"/>
      <c r="D381" s="56" t="s">
        <v>445</v>
      </c>
      <c r="E381" s="57" t="s">
        <v>446</v>
      </c>
      <c r="F381" s="28">
        <v>0</v>
      </c>
      <c r="G381" s="28">
        <v>1500</v>
      </c>
      <c r="H381" s="28">
        <v>200</v>
      </c>
      <c r="I381" s="28">
        <v>0</v>
      </c>
      <c r="J381" s="50">
        <f t="shared" ref="J381:J385" si="271">SUM(F381:I381)</f>
        <v>1700</v>
      </c>
      <c r="K381" s="50">
        <f t="shared" ref="K381:K385" si="272">J381*5</f>
        <v>8500</v>
      </c>
      <c r="L381" s="30">
        <v>3.5</v>
      </c>
      <c r="M381" s="30">
        <f t="shared" ref="M381:M385" si="273">F381*L381*5</f>
        <v>0</v>
      </c>
      <c r="N381" s="30">
        <f t="shared" ref="N381:N385" si="274">G381*L381*5</f>
        <v>26250</v>
      </c>
      <c r="O381" s="30">
        <f t="shared" ref="O381:O385" si="275">H381*L381*5</f>
        <v>3500</v>
      </c>
      <c r="P381" s="48">
        <f>I381*L381*5</f>
        <v>0</v>
      </c>
      <c r="Q381" s="48">
        <f>L381*K381</f>
        <v>29750</v>
      </c>
    </row>
    <row r="382" spans="1:17" s="9" customFormat="1" ht="21" x14ac:dyDescent="0.25">
      <c r="A382" s="10"/>
      <c r="B382" s="10"/>
      <c r="C382" s="11"/>
      <c r="D382" s="12"/>
      <c r="E382" s="32"/>
      <c r="F382" s="14"/>
      <c r="G382" s="14"/>
      <c r="H382" s="14"/>
      <c r="I382" s="14"/>
      <c r="J382" s="15"/>
      <c r="K382" s="15"/>
      <c r="L382" s="16"/>
      <c r="M382" s="17">
        <f t="shared" ref="M382:P382" si="276">SUM(M381)</f>
        <v>0</v>
      </c>
      <c r="N382" s="17">
        <f t="shared" si="276"/>
        <v>26250</v>
      </c>
      <c r="O382" s="17">
        <f t="shared" si="276"/>
        <v>3500</v>
      </c>
      <c r="P382" s="17">
        <f t="shared" si="276"/>
        <v>0</v>
      </c>
      <c r="Q382" s="18">
        <f>SUM(Q381)</f>
        <v>29750</v>
      </c>
    </row>
    <row r="383" spans="1:17" s="9" customFormat="1" ht="21" x14ac:dyDescent="0.25">
      <c r="A383" s="10"/>
      <c r="B383" s="10"/>
      <c r="C383" s="11"/>
      <c r="D383" s="12"/>
      <c r="E383" s="32"/>
      <c r="F383" s="14"/>
      <c r="G383" s="14"/>
      <c r="H383" s="14"/>
      <c r="I383" s="14"/>
      <c r="J383" s="15"/>
      <c r="K383" s="15"/>
      <c r="L383" s="16"/>
      <c r="M383" s="17"/>
      <c r="N383" s="17"/>
      <c r="O383" s="17"/>
      <c r="P383" s="17"/>
      <c r="Q383" s="18"/>
    </row>
    <row r="384" spans="1:17" s="61" customFormat="1" ht="21" x14ac:dyDescent="0.25">
      <c r="A384" s="85">
        <v>51</v>
      </c>
      <c r="B384" s="19" t="s">
        <v>1341</v>
      </c>
      <c r="C384" s="90"/>
      <c r="D384" s="91"/>
      <c r="E384" s="22" t="s">
        <v>447</v>
      </c>
      <c r="F384" s="91"/>
      <c r="G384" s="91"/>
      <c r="H384" s="91"/>
      <c r="I384" s="87"/>
      <c r="J384" s="92"/>
      <c r="K384" s="92"/>
      <c r="L384" s="34"/>
      <c r="M384" s="34"/>
      <c r="N384" s="34"/>
      <c r="O384" s="34"/>
      <c r="P384" s="65"/>
      <c r="Q384" s="65"/>
    </row>
    <row r="385" spans="1:17" x14ac:dyDescent="0.25">
      <c r="A385" s="25"/>
      <c r="B385" s="25"/>
      <c r="C385" s="25"/>
      <c r="D385" s="26" t="s">
        <v>448</v>
      </c>
      <c r="E385" s="46" t="s">
        <v>449</v>
      </c>
      <c r="F385" s="28">
        <v>500</v>
      </c>
      <c r="G385" s="28">
        <v>3000</v>
      </c>
      <c r="H385" s="28">
        <v>3000</v>
      </c>
      <c r="I385" s="28"/>
      <c r="J385" s="50">
        <f t="shared" si="271"/>
        <v>6500</v>
      </c>
      <c r="K385" s="50">
        <f t="shared" si="272"/>
        <v>32500</v>
      </c>
      <c r="L385" s="30">
        <v>1.7</v>
      </c>
      <c r="M385" s="30">
        <f t="shared" si="273"/>
        <v>4250</v>
      </c>
      <c r="N385" s="30">
        <f t="shared" si="274"/>
        <v>25500</v>
      </c>
      <c r="O385" s="30">
        <f t="shared" si="275"/>
        <v>25500</v>
      </c>
      <c r="P385" s="48">
        <f>I385*L385*5</f>
        <v>0</v>
      </c>
      <c r="Q385" s="48">
        <f>L385*K385</f>
        <v>55250</v>
      </c>
    </row>
    <row r="386" spans="1:17" s="9" customFormat="1" ht="21" x14ac:dyDescent="0.25">
      <c r="A386" s="10"/>
      <c r="B386" s="10"/>
      <c r="C386" s="11"/>
      <c r="D386" s="12"/>
      <c r="E386" s="32"/>
      <c r="F386" s="14"/>
      <c r="G386" s="14"/>
      <c r="H386" s="14"/>
      <c r="I386" s="14"/>
      <c r="J386" s="15"/>
      <c r="K386" s="15"/>
      <c r="L386" s="16"/>
      <c r="M386" s="17">
        <f t="shared" ref="M386:P386" si="277">SUM(M385)</f>
        <v>4250</v>
      </c>
      <c r="N386" s="17">
        <f t="shared" si="277"/>
        <v>25500</v>
      </c>
      <c r="O386" s="17">
        <f t="shared" si="277"/>
        <v>25500</v>
      </c>
      <c r="P386" s="17">
        <f t="shared" si="277"/>
        <v>0</v>
      </c>
      <c r="Q386" s="18">
        <f>SUM(Q385)</f>
        <v>55250</v>
      </c>
    </row>
    <row r="387" spans="1:17" s="9" customFormat="1" ht="21" x14ac:dyDescent="0.25">
      <c r="A387" s="10"/>
      <c r="B387" s="10"/>
      <c r="C387" s="11"/>
      <c r="D387" s="12"/>
      <c r="E387" s="32"/>
      <c r="F387" s="14"/>
      <c r="G387" s="14"/>
      <c r="H387" s="14"/>
      <c r="I387" s="14"/>
      <c r="J387" s="15"/>
      <c r="K387" s="15"/>
      <c r="L387" s="16"/>
      <c r="M387" s="17"/>
      <c r="N387" s="17"/>
      <c r="O387" s="17"/>
      <c r="P387" s="17"/>
      <c r="Q387" s="18"/>
    </row>
    <row r="388" spans="1:17" s="61" customFormat="1" ht="21" x14ac:dyDescent="0.25">
      <c r="A388" s="85">
        <v>52</v>
      </c>
      <c r="B388" s="85" t="s">
        <v>1341</v>
      </c>
      <c r="C388" s="90"/>
      <c r="D388" s="91"/>
      <c r="E388" s="22" t="s">
        <v>450</v>
      </c>
      <c r="F388" s="91"/>
      <c r="G388" s="91"/>
      <c r="H388" s="91"/>
      <c r="I388" s="87"/>
      <c r="J388" s="92"/>
      <c r="K388" s="92"/>
      <c r="L388" s="34"/>
      <c r="M388" s="34"/>
      <c r="N388" s="34"/>
      <c r="O388" s="34"/>
      <c r="P388" s="65"/>
      <c r="Q388" s="65"/>
    </row>
    <row r="389" spans="1:17" x14ac:dyDescent="0.25">
      <c r="A389" s="25"/>
      <c r="B389" s="25"/>
      <c r="C389" s="82"/>
      <c r="D389" s="70" t="s">
        <v>451</v>
      </c>
      <c r="E389" s="84" t="s">
        <v>452</v>
      </c>
      <c r="F389" s="73"/>
      <c r="G389" s="73"/>
      <c r="H389" s="73"/>
      <c r="I389" s="73"/>
      <c r="J389" s="94"/>
      <c r="K389" s="94"/>
      <c r="L389" s="62"/>
      <c r="M389" s="62"/>
      <c r="N389" s="62"/>
      <c r="O389" s="62"/>
      <c r="P389" s="95"/>
      <c r="Q389" s="95"/>
    </row>
    <row r="390" spans="1:17" x14ac:dyDescent="0.25">
      <c r="A390" s="25"/>
      <c r="B390" s="25"/>
      <c r="C390" s="25" t="s">
        <v>15</v>
      </c>
      <c r="D390" s="26"/>
      <c r="E390" s="26" t="s">
        <v>453</v>
      </c>
      <c r="F390" s="28">
        <v>0</v>
      </c>
      <c r="G390" s="28">
        <v>40000</v>
      </c>
      <c r="H390" s="28">
        <v>15000</v>
      </c>
      <c r="I390" s="28">
        <v>0</v>
      </c>
      <c r="J390" s="50">
        <f t="shared" ref="J390:J391" si="278">SUM(F390:I390)</f>
        <v>55000</v>
      </c>
      <c r="K390" s="50">
        <f t="shared" ref="K390:K391" si="279">J390*5</f>
        <v>275000</v>
      </c>
      <c r="L390" s="30">
        <v>1</v>
      </c>
      <c r="M390" s="30">
        <f t="shared" ref="M390:M391" si="280">F390*L390*5</f>
        <v>0</v>
      </c>
      <c r="N390" s="30">
        <f t="shared" ref="N390:N391" si="281">G390*L390*5</f>
        <v>200000</v>
      </c>
      <c r="O390" s="30">
        <f t="shared" ref="O390:O391" si="282">H390*L390*5</f>
        <v>75000</v>
      </c>
      <c r="P390" s="48">
        <f>I390*L390*5</f>
        <v>0</v>
      </c>
      <c r="Q390" s="48">
        <f>L390*K390</f>
        <v>275000</v>
      </c>
    </row>
    <row r="391" spans="1:17" x14ac:dyDescent="0.25">
      <c r="A391" s="25"/>
      <c r="B391" s="25"/>
      <c r="C391" s="25" t="s">
        <v>15</v>
      </c>
      <c r="D391" s="26"/>
      <c r="E391" s="26" t="s">
        <v>454</v>
      </c>
      <c r="F391" s="28">
        <v>0</v>
      </c>
      <c r="G391" s="28">
        <v>500</v>
      </c>
      <c r="H391" s="28">
        <v>300</v>
      </c>
      <c r="I391" s="28">
        <v>0</v>
      </c>
      <c r="J391" s="50">
        <f t="shared" si="278"/>
        <v>800</v>
      </c>
      <c r="K391" s="50">
        <f t="shared" si="279"/>
        <v>4000</v>
      </c>
      <c r="L391" s="30">
        <v>1</v>
      </c>
      <c r="M391" s="30">
        <f t="shared" si="280"/>
        <v>0</v>
      </c>
      <c r="N391" s="30">
        <f t="shared" si="281"/>
        <v>2500</v>
      </c>
      <c r="O391" s="30">
        <f t="shared" si="282"/>
        <v>1500</v>
      </c>
      <c r="P391" s="48">
        <f>I391*L391*5</f>
        <v>0</v>
      </c>
      <c r="Q391" s="48">
        <f>L391*K391</f>
        <v>4000</v>
      </c>
    </row>
    <row r="392" spans="1:17" s="9" customFormat="1" ht="21" x14ac:dyDescent="0.25">
      <c r="A392" s="10"/>
      <c r="B392" s="10"/>
      <c r="C392" s="11"/>
      <c r="D392" s="12"/>
      <c r="E392" s="32"/>
      <c r="F392" s="14"/>
      <c r="G392" s="14"/>
      <c r="H392" s="14"/>
      <c r="I392" s="14"/>
      <c r="J392" s="15"/>
      <c r="K392" s="15"/>
      <c r="L392" s="16"/>
      <c r="M392" s="17">
        <f t="shared" ref="M392:P392" si="283">SUM(M389:M391)</f>
        <v>0</v>
      </c>
      <c r="N392" s="17">
        <f t="shared" si="283"/>
        <v>202500</v>
      </c>
      <c r="O392" s="17">
        <f t="shared" si="283"/>
        <v>76500</v>
      </c>
      <c r="P392" s="17">
        <f t="shared" si="283"/>
        <v>0</v>
      </c>
      <c r="Q392" s="18">
        <f>SUM(Q389:Q391)</f>
        <v>279000</v>
      </c>
    </row>
    <row r="393" spans="1:17" s="9" customFormat="1" ht="21" x14ac:dyDescent="0.25">
      <c r="A393" s="10"/>
      <c r="B393" s="10"/>
      <c r="C393" s="11"/>
      <c r="D393" s="12"/>
      <c r="E393" s="32"/>
      <c r="F393" s="14"/>
      <c r="G393" s="14"/>
      <c r="H393" s="14"/>
      <c r="I393" s="14"/>
      <c r="J393" s="15"/>
      <c r="K393" s="15"/>
      <c r="L393" s="16"/>
      <c r="M393" s="17"/>
      <c r="N393" s="17"/>
      <c r="O393" s="17"/>
      <c r="P393" s="17"/>
      <c r="Q393" s="18"/>
    </row>
    <row r="394" spans="1:17" ht="21" x14ac:dyDescent="0.25">
      <c r="A394" s="19">
        <v>53</v>
      </c>
      <c r="B394" s="19" t="s">
        <v>1341</v>
      </c>
      <c r="C394" s="41"/>
      <c r="D394" s="21"/>
      <c r="E394" s="22" t="s">
        <v>455</v>
      </c>
      <c r="F394" s="21"/>
      <c r="G394" s="21"/>
      <c r="H394" s="21"/>
      <c r="I394" s="72"/>
      <c r="J394" s="33"/>
      <c r="K394" s="33"/>
      <c r="L394" s="34"/>
      <c r="M394" s="34"/>
      <c r="N394" s="34"/>
      <c r="O394" s="34"/>
      <c r="P394" s="65"/>
      <c r="Q394" s="65"/>
    </row>
    <row r="395" spans="1:17" ht="30" x14ac:dyDescent="0.25">
      <c r="A395" s="25"/>
      <c r="B395" s="25"/>
      <c r="C395" s="25"/>
      <c r="D395" s="26" t="s">
        <v>457</v>
      </c>
      <c r="E395" s="46" t="s">
        <v>458</v>
      </c>
      <c r="F395" s="28"/>
      <c r="G395" s="28"/>
      <c r="H395" s="28"/>
      <c r="I395" s="28"/>
      <c r="J395" s="54"/>
      <c r="K395" s="54"/>
      <c r="L395" s="30"/>
      <c r="M395" s="30"/>
      <c r="N395" s="30"/>
      <c r="O395" s="30"/>
      <c r="P395" s="48"/>
      <c r="Q395" s="48"/>
    </row>
    <row r="396" spans="1:17" s="61" customFormat="1" x14ac:dyDescent="0.25">
      <c r="A396" s="25"/>
      <c r="B396" s="25"/>
      <c r="C396" s="25"/>
      <c r="D396" s="70"/>
      <c r="E396" s="70" t="s">
        <v>459</v>
      </c>
      <c r="F396" s="73">
        <v>60</v>
      </c>
      <c r="G396" s="73">
        <v>400</v>
      </c>
      <c r="H396" s="73">
        <v>200</v>
      </c>
      <c r="I396" s="73">
        <v>10</v>
      </c>
      <c r="J396" s="96">
        <f t="shared" ref="J396:J402" si="284">SUM(F396:I396)</f>
        <v>670</v>
      </c>
      <c r="K396" s="96">
        <f t="shared" ref="K396:K402" si="285">J396*5</f>
        <v>3350</v>
      </c>
      <c r="L396" s="97"/>
      <c r="M396" s="30">
        <f t="shared" ref="M396:M402" si="286">F396*L396*5</f>
        <v>0</v>
      </c>
      <c r="N396" s="30">
        <f t="shared" ref="N396:N402" si="287">G396*L396*5</f>
        <v>0</v>
      </c>
      <c r="O396" s="30">
        <f t="shared" ref="O396:O402" si="288">H396*L396*5</f>
        <v>0</v>
      </c>
      <c r="P396" s="48">
        <f>I396*L396*5</f>
        <v>0</v>
      </c>
      <c r="Q396" s="98" t="s">
        <v>15</v>
      </c>
    </row>
    <row r="397" spans="1:17" x14ac:dyDescent="0.25">
      <c r="A397" s="25"/>
      <c r="B397" s="25"/>
      <c r="C397" s="25"/>
      <c r="D397" s="26"/>
      <c r="E397" s="26" t="s">
        <v>460</v>
      </c>
      <c r="F397" s="73">
        <v>60000</v>
      </c>
      <c r="G397" s="73">
        <v>800000</v>
      </c>
      <c r="H397" s="73">
        <v>400000</v>
      </c>
      <c r="I397" s="28">
        <v>40000</v>
      </c>
      <c r="J397" s="50">
        <f t="shared" si="284"/>
        <v>1300000</v>
      </c>
      <c r="K397" s="50">
        <f t="shared" si="285"/>
        <v>6500000</v>
      </c>
      <c r="L397" s="30">
        <v>0.15</v>
      </c>
      <c r="M397" s="30">
        <f t="shared" si="286"/>
        <v>45000</v>
      </c>
      <c r="N397" s="30">
        <f t="shared" si="287"/>
        <v>600000</v>
      </c>
      <c r="O397" s="30">
        <f t="shared" si="288"/>
        <v>300000</v>
      </c>
      <c r="P397" s="48">
        <f>I397*L397*5</f>
        <v>30000</v>
      </c>
      <c r="Q397" s="48">
        <f>L397*K397</f>
        <v>975000</v>
      </c>
    </row>
    <row r="398" spans="1:17" s="9" customFormat="1" ht="21" x14ac:dyDescent="0.25">
      <c r="A398" s="10"/>
      <c r="B398" s="10"/>
      <c r="C398" s="11"/>
      <c r="D398" s="12"/>
      <c r="E398" s="32"/>
      <c r="F398" s="14"/>
      <c r="G398" s="14"/>
      <c r="H398" s="14"/>
      <c r="I398" s="14"/>
      <c r="J398" s="15"/>
      <c r="K398" s="15"/>
      <c r="L398" s="16"/>
      <c r="M398" s="17">
        <f t="shared" ref="M398:Q398" si="289">SUM(M395:M397)</f>
        <v>45000</v>
      </c>
      <c r="N398" s="17">
        <f t="shared" si="289"/>
        <v>600000</v>
      </c>
      <c r="O398" s="17">
        <f t="shared" si="289"/>
        <v>300000</v>
      </c>
      <c r="P398" s="17">
        <f t="shared" si="289"/>
        <v>30000</v>
      </c>
      <c r="Q398" s="18">
        <f t="shared" si="289"/>
        <v>975000</v>
      </c>
    </row>
    <row r="399" spans="1:17" s="9" customFormat="1" ht="21" x14ac:dyDescent="0.25">
      <c r="A399" s="10"/>
      <c r="B399" s="10"/>
      <c r="C399" s="11"/>
      <c r="D399" s="12"/>
      <c r="E399" s="32"/>
      <c r="F399" s="14"/>
      <c r="G399" s="14"/>
      <c r="H399" s="14"/>
      <c r="I399" s="14"/>
      <c r="J399" s="15"/>
      <c r="K399" s="15"/>
      <c r="L399" s="16"/>
      <c r="M399" s="17"/>
      <c r="N399" s="17"/>
      <c r="O399" s="17"/>
      <c r="P399" s="17"/>
      <c r="Q399" s="18"/>
    </row>
    <row r="400" spans="1:17" ht="42" x14ac:dyDescent="0.25">
      <c r="A400" s="19">
        <v>54</v>
      </c>
      <c r="B400" s="19" t="s">
        <v>1341</v>
      </c>
      <c r="C400" s="41"/>
      <c r="D400" s="21"/>
      <c r="E400" s="22" t="s">
        <v>461</v>
      </c>
      <c r="F400" s="21"/>
      <c r="G400" s="21"/>
      <c r="H400" s="21"/>
      <c r="I400" s="72"/>
      <c r="J400" s="33"/>
      <c r="K400" s="33"/>
      <c r="L400" s="34"/>
      <c r="M400" s="34"/>
      <c r="N400" s="34"/>
      <c r="O400" s="34"/>
      <c r="P400" s="65"/>
      <c r="Q400" s="65"/>
    </row>
    <row r="401" spans="1:17" s="61" customFormat="1" ht="41.25" customHeight="1" x14ac:dyDescent="0.25">
      <c r="A401" s="25"/>
      <c r="B401" s="25"/>
      <c r="C401" s="25" t="s">
        <v>456</v>
      </c>
      <c r="D401" s="26" t="s">
        <v>463</v>
      </c>
      <c r="E401" s="46" t="s">
        <v>461</v>
      </c>
      <c r="F401" s="73">
        <v>20</v>
      </c>
      <c r="G401" s="73">
        <v>0</v>
      </c>
      <c r="H401" s="73">
        <v>0</v>
      </c>
      <c r="I401" s="28">
        <v>20</v>
      </c>
      <c r="J401" s="50">
        <f t="shared" si="284"/>
        <v>40</v>
      </c>
      <c r="K401" s="50">
        <f t="shared" si="285"/>
        <v>200</v>
      </c>
      <c r="L401" s="30">
        <v>25</v>
      </c>
      <c r="M401" s="30">
        <f t="shared" si="286"/>
        <v>2500</v>
      </c>
      <c r="N401" s="30">
        <f t="shared" si="287"/>
        <v>0</v>
      </c>
      <c r="O401" s="30">
        <f t="shared" si="288"/>
        <v>0</v>
      </c>
      <c r="P401" s="48">
        <f>I401*L401*5</f>
        <v>2500</v>
      </c>
      <c r="Q401" s="48">
        <f>L401*K401</f>
        <v>5000</v>
      </c>
    </row>
    <row r="402" spans="1:17" x14ac:dyDescent="0.25">
      <c r="A402" s="25"/>
      <c r="B402" s="25"/>
      <c r="C402" s="25" t="s">
        <v>1349</v>
      </c>
      <c r="D402" s="26" t="s">
        <v>463</v>
      </c>
      <c r="E402" s="46" t="s">
        <v>465</v>
      </c>
      <c r="F402" s="28">
        <v>500</v>
      </c>
      <c r="G402" s="28">
        <v>500</v>
      </c>
      <c r="H402" s="28">
        <v>150</v>
      </c>
      <c r="I402" s="28">
        <v>50</v>
      </c>
      <c r="J402" s="50">
        <f t="shared" si="284"/>
        <v>1200</v>
      </c>
      <c r="K402" s="50">
        <f t="shared" si="285"/>
        <v>6000</v>
      </c>
      <c r="L402" s="30">
        <v>3</v>
      </c>
      <c r="M402" s="30">
        <f t="shared" si="286"/>
        <v>7500</v>
      </c>
      <c r="N402" s="30">
        <f t="shared" si="287"/>
        <v>7500</v>
      </c>
      <c r="O402" s="30">
        <f t="shared" si="288"/>
        <v>2250</v>
      </c>
      <c r="P402" s="48">
        <f>I402*L402*5</f>
        <v>750</v>
      </c>
      <c r="Q402" s="48">
        <f>L402*K402</f>
        <v>18000</v>
      </c>
    </row>
    <row r="403" spans="1:17" s="9" customFormat="1" ht="21" x14ac:dyDescent="0.25">
      <c r="A403" s="10"/>
      <c r="B403" s="10"/>
      <c r="C403" s="11"/>
      <c r="D403" s="12"/>
      <c r="E403" s="32"/>
      <c r="F403" s="14"/>
      <c r="G403" s="14"/>
      <c r="H403" s="14"/>
      <c r="I403" s="14"/>
      <c r="J403" s="15"/>
      <c r="K403" s="15"/>
      <c r="L403" s="16"/>
      <c r="M403" s="17">
        <f>SUM(M401:M402)</f>
        <v>10000</v>
      </c>
      <c r="N403" s="17">
        <f t="shared" ref="N403:Q403" si="290">SUM(N401:N402)</f>
        <v>7500</v>
      </c>
      <c r="O403" s="17">
        <f t="shared" si="290"/>
        <v>2250</v>
      </c>
      <c r="P403" s="17">
        <f t="shared" si="290"/>
        <v>3250</v>
      </c>
      <c r="Q403" s="18">
        <f t="shared" si="290"/>
        <v>23000</v>
      </c>
    </row>
    <row r="404" spans="1:17" s="9" customFormat="1" ht="21" x14ac:dyDescent="0.25">
      <c r="A404" s="10"/>
      <c r="B404" s="10"/>
      <c r="C404" s="11"/>
      <c r="D404" s="12"/>
      <c r="E404" s="32"/>
      <c r="F404" s="14"/>
      <c r="G404" s="14"/>
      <c r="H404" s="14"/>
      <c r="I404" s="14"/>
      <c r="J404" s="15"/>
      <c r="K404" s="15"/>
      <c r="L404" s="16"/>
      <c r="M404" s="17"/>
      <c r="N404" s="17"/>
      <c r="O404" s="17"/>
      <c r="P404" s="17"/>
      <c r="Q404" s="18"/>
    </row>
    <row r="405" spans="1:17" ht="21" x14ac:dyDescent="0.25">
      <c r="A405" s="19">
        <v>55</v>
      </c>
      <c r="B405" s="19" t="s">
        <v>1341</v>
      </c>
      <c r="C405" s="41"/>
      <c r="D405" s="21"/>
      <c r="E405" s="22" t="s">
        <v>466</v>
      </c>
      <c r="F405" s="99"/>
      <c r="G405" s="99"/>
      <c r="H405" s="99"/>
      <c r="I405" s="87"/>
      <c r="J405" s="92"/>
      <c r="K405" s="92"/>
      <c r="L405" s="34"/>
      <c r="M405" s="34"/>
      <c r="N405" s="34"/>
      <c r="O405" s="34"/>
      <c r="P405" s="65"/>
      <c r="Q405" s="65"/>
    </row>
    <row r="406" spans="1:17" ht="28.5" customHeight="1" x14ac:dyDescent="0.25">
      <c r="A406" s="25"/>
      <c r="B406" s="25"/>
      <c r="C406" s="25" t="s">
        <v>462</v>
      </c>
      <c r="D406" s="26" t="s">
        <v>468</v>
      </c>
      <c r="E406" s="46" t="s">
        <v>469</v>
      </c>
      <c r="F406" s="28">
        <v>80000</v>
      </c>
      <c r="G406" s="28">
        <v>80000</v>
      </c>
      <c r="H406" s="28">
        <v>90000</v>
      </c>
      <c r="I406" s="28">
        <v>6000</v>
      </c>
      <c r="J406" s="50">
        <f t="shared" ref="J406:J435" si="291">SUM(F406:I406)</f>
        <v>256000</v>
      </c>
      <c r="K406" s="50">
        <f t="shared" ref="K406:K435" si="292">J406*5</f>
        <v>1280000</v>
      </c>
      <c r="L406" s="30">
        <v>0.02</v>
      </c>
      <c r="M406" s="30">
        <f t="shared" ref="M406:M435" si="293">F406*L406*5</f>
        <v>8000</v>
      </c>
      <c r="N406" s="30">
        <f t="shared" ref="N406:N435" si="294">G406*L406*5</f>
        <v>8000</v>
      </c>
      <c r="O406" s="30">
        <f t="shared" ref="O406:O435" si="295">H406*L406*5</f>
        <v>9000</v>
      </c>
      <c r="P406" s="48">
        <f>I406*L406*5</f>
        <v>600</v>
      </c>
      <c r="Q406" s="48">
        <f>L406*K406</f>
        <v>25600</v>
      </c>
    </row>
    <row r="407" spans="1:17" x14ac:dyDescent="0.25">
      <c r="A407" s="25"/>
      <c r="B407" s="25"/>
      <c r="C407" s="25" t="s">
        <v>464</v>
      </c>
      <c r="D407" s="26" t="s">
        <v>471</v>
      </c>
      <c r="E407" s="46" t="s">
        <v>472</v>
      </c>
      <c r="F407" s="28">
        <v>500</v>
      </c>
      <c r="G407" s="28">
        <v>500</v>
      </c>
      <c r="H407" s="28">
        <v>1500</v>
      </c>
      <c r="I407" s="28">
        <v>100</v>
      </c>
      <c r="J407" s="50">
        <f>SUM(F407:I407)</f>
        <v>2600</v>
      </c>
      <c r="K407" s="50">
        <f>J407*5</f>
        <v>13000</v>
      </c>
      <c r="L407" s="30">
        <v>0.8</v>
      </c>
      <c r="M407" s="30">
        <f>F407*L407*5</f>
        <v>2000</v>
      </c>
      <c r="N407" s="30">
        <f>G407*L407*5</f>
        <v>2000</v>
      </c>
      <c r="O407" s="30">
        <f>H407*L407*5</f>
        <v>6000</v>
      </c>
      <c r="P407" s="48">
        <f>I407*L407*5</f>
        <v>400</v>
      </c>
      <c r="Q407" s="48">
        <f>L407*K407</f>
        <v>10400</v>
      </c>
    </row>
    <row r="408" spans="1:17" x14ac:dyDescent="0.25">
      <c r="A408" s="25"/>
      <c r="B408" s="25"/>
      <c r="C408" s="25" t="s">
        <v>1350</v>
      </c>
      <c r="D408" s="26" t="s">
        <v>474</v>
      </c>
      <c r="E408" s="46" t="s">
        <v>475</v>
      </c>
      <c r="F408" s="28">
        <v>20000</v>
      </c>
      <c r="G408" s="28">
        <v>20000</v>
      </c>
      <c r="H408" s="28">
        <v>20000</v>
      </c>
      <c r="I408" s="28">
        <v>1000</v>
      </c>
      <c r="J408" s="50">
        <f t="shared" ref="J408:J410" si="296">SUM(F408:I408)</f>
        <v>61000</v>
      </c>
      <c r="K408" s="50">
        <f t="shared" ref="K408:K410" si="297">J408*5</f>
        <v>305000</v>
      </c>
      <c r="L408" s="30">
        <v>0.2</v>
      </c>
      <c r="M408" s="30">
        <f t="shared" ref="M408:M410" si="298">F408*L408*5</f>
        <v>20000</v>
      </c>
      <c r="N408" s="30">
        <f t="shared" ref="N408:N410" si="299">G408*L408*5</f>
        <v>20000</v>
      </c>
      <c r="O408" s="30">
        <f t="shared" ref="O408:O410" si="300">H408*L408*5</f>
        <v>20000</v>
      </c>
      <c r="P408" s="48">
        <f>I408*L408*5</f>
        <v>1000</v>
      </c>
      <c r="Q408" s="48">
        <f>L408*K408</f>
        <v>61000</v>
      </c>
    </row>
    <row r="409" spans="1:17" x14ac:dyDescent="0.25">
      <c r="A409" s="25"/>
      <c r="B409" s="25"/>
      <c r="C409" s="25" t="s">
        <v>1351</v>
      </c>
      <c r="D409" s="26" t="s">
        <v>474</v>
      </c>
      <c r="E409" s="46" t="s">
        <v>477</v>
      </c>
      <c r="F409" s="28">
        <v>2000</v>
      </c>
      <c r="G409" s="28">
        <v>5000</v>
      </c>
      <c r="H409" s="28">
        <v>3000</v>
      </c>
      <c r="I409" s="28">
        <v>100</v>
      </c>
      <c r="J409" s="50">
        <f t="shared" si="296"/>
        <v>10100</v>
      </c>
      <c r="K409" s="50">
        <f t="shared" si="297"/>
        <v>50500</v>
      </c>
      <c r="L409" s="30">
        <v>0.65</v>
      </c>
      <c r="M409" s="30">
        <f t="shared" si="298"/>
        <v>6500</v>
      </c>
      <c r="N409" s="30">
        <f t="shared" si="299"/>
        <v>16250</v>
      </c>
      <c r="O409" s="30">
        <f t="shared" si="300"/>
        <v>9750</v>
      </c>
      <c r="P409" s="48">
        <f>I409*L409*5</f>
        <v>325</v>
      </c>
      <c r="Q409" s="48">
        <f>L409*K409</f>
        <v>32825</v>
      </c>
    </row>
    <row r="410" spans="1:17" x14ac:dyDescent="0.25">
      <c r="A410" s="25"/>
      <c r="B410" s="25"/>
      <c r="C410" s="25" t="s">
        <v>1352</v>
      </c>
      <c r="D410" s="26" t="s">
        <v>479</v>
      </c>
      <c r="E410" s="46" t="s">
        <v>480</v>
      </c>
      <c r="F410" s="28">
        <v>50</v>
      </c>
      <c r="G410" s="28">
        <v>100</v>
      </c>
      <c r="H410" s="28">
        <v>50</v>
      </c>
      <c r="I410" s="28">
        <v>50</v>
      </c>
      <c r="J410" s="50">
        <f t="shared" si="296"/>
        <v>250</v>
      </c>
      <c r="K410" s="50">
        <f t="shared" si="297"/>
        <v>1250</v>
      </c>
      <c r="L410" s="30">
        <v>5</v>
      </c>
      <c r="M410" s="30">
        <f t="shared" si="298"/>
        <v>1250</v>
      </c>
      <c r="N410" s="30">
        <f t="shared" si="299"/>
        <v>2500</v>
      </c>
      <c r="O410" s="30">
        <f t="shared" si="300"/>
        <v>1250</v>
      </c>
      <c r="P410" s="48">
        <f>I410*L410*5</f>
        <v>1250</v>
      </c>
      <c r="Q410" s="48">
        <f>L410*K410</f>
        <v>6250</v>
      </c>
    </row>
    <row r="411" spans="1:17" s="9" customFormat="1" ht="21" x14ac:dyDescent="0.25">
      <c r="A411" s="10"/>
      <c r="B411" s="10"/>
      <c r="C411" s="11"/>
      <c r="D411" s="12"/>
      <c r="E411" s="32"/>
      <c r="F411" s="14"/>
      <c r="G411" s="14"/>
      <c r="H411" s="14"/>
      <c r="I411" s="14"/>
      <c r="J411" s="15"/>
      <c r="K411" s="15"/>
      <c r="L411" s="16"/>
      <c r="M411" s="17">
        <f>SUM(M406:M410)</f>
        <v>37750</v>
      </c>
      <c r="N411" s="17">
        <f t="shared" ref="N411:Q411" si="301">SUM(N406:N410)</f>
        <v>48750</v>
      </c>
      <c r="O411" s="17">
        <f t="shared" si="301"/>
        <v>46000</v>
      </c>
      <c r="P411" s="17">
        <f t="shared" si="301"/>
        <v>3575</v>
      </c>
      <c r="Q411" s="18">
        <f t="shared" si="301"/>
        <v>136075</v>
      </c>
    </row>
    <row r="412" spans="1:17" s="9" customFormat="1" ht="21" x14ac:dyDescent="0.25">
      <c r="A412" s="10"/>
      <c r="B412" s="10"/>
      <c r="C412" s="11"/>
      <c r="D412" s="12"/>
      <c r="E412" s="32"/>
      <c r="F412" s="14"/>
      <c r="G412" s="14"/>
      <c r="H412" s="14"/>
      <c r="I412" s="14"/>
      <c r="J412" s="15"/>
      <c r="K412" s="15"/>
      <c r="L412" s="16"/>
      <c r="M412" s="17"/>
      <c r="N412" s="17"/>
      <c r="O412" s="17"/>
      <c r="P412" s="17"/>
      <c r="Q412" s="18"/>
    </row>
    <row r="413" spans="1:17" ht="21" x14ac:dyDescent="0.25">
      <c r="A413" s="19">
        <v>56</v>
      </c>
      <c r="B413" s="19" t="s">
        <v>1341</v>
      </c>
      <c r="C413" s="41"/>
      <c r="D413" s="21"/>
      <c r="E413" s="22" t="s">
        <v>481</v>
      </c>
      <c r="F413" s="99"/>
      <c r="G413" s="99"/>
      <c r="H413" s="99"/>
      <c r="I413" s="87"/>
      <c r="J413" s="92"/>
      <c r="K413" s="92"/>
      <c r="L413" s="34"/>
      <c r="M413" s="34"/>
      <c r="N413" s="34"/>
      <c r="O413" s="34"/>
      <c r="P413" s="65"/>
      <c r="Q413" s="65"/>
    </row>
    <row r="414" spans="1:17" x14ac:dyDescent="0.25">
      <c r="A414" s="25"/>
      <c r="B414" s="25"/>
      <c r="C414" s="25" t="s">
        <v>467</v>
      </c>
      <c r="D414" s="26" t="s">
        <v>439</v>
      </c>
      <c r="E414" s="26" t="s">
        <v>482</v>
      </c>
      <c r="F414" s="28">
        <v>100</v>
      </c>
      <c r="G414" s="28">
        <v>200</v>
      </c>
      <c r="H414" s="28">
        <v>0</v>
      </c>
      <c r="I414" s="28">
        <v>150</v>
      </c>
      <c r="J414" s="50">
        <f t="shared" ref="J414:J418" si="302">SUM(F414:I414)</f>
        <v>450</v>
      </c>
      <c r="K414" s="50">
        <f t="shared" ref="K414:K418" si="303">J414*5</f>
        <v>2250</v>
      </c>
      <c r="L414" s="30">
        <v>0.5</v>
      </c>
      <c r="M414" s="30">
        <f t="shared" ref="M414:M418" si="304">F414*L414*5</f>
        <v>250</v>
      </c>
      <c r="N414" s="30">
        <f t="shared" ref="N414:N418" si="305">G414*L414*5</f>
        <v>500</v>
      </c>
      <c r="O414" s="30">
        <f t="shared" ref="O414:O418" si="306">H414*L414*5</f>
        <v>0</v>
      </c>
      <c r="P414" s="48">
        <f t="shared" ref="P414:P419" si="307">I414*L414*5</f>
        <v>375</v>
      </c>
      <c r="Q414" s="48">
        <f t="shared" ref="Q414:Q419" si="308">L414*K414</f>
        <v>1125</v>
      </c>
    </row>
    <row r="415" spans="1:17" x14ac:dyDescent="0.25">
      <c r="A415" s="25"/>
      <c r="B415" s="25"/>
      <c r="C415" s="25" t="s">
        <v>470</v>
      </c>
      <c r="D415" s="26" t="s">
        <v>439</v>
      </c>
      <c r="E415" s="26" t="s">
        <v>483</v>
      </c>
      <c r="F415" s="28">
        <v>100</v>
      </c>
      <c r="G415" s="28">
        <v>200</v>
      </c>
      <c r="H415" s="28">
        <v>0</v>
      </c>
      <c r="I415" s="28">
        <v>500</v>
      </c>
      <c r="J415" s="50">
        <f t="shared" si="302"/>
        <v>800</v>
      </c>
      <c r="K415" s="50">
        <f t="shared" si="303"/>
        <v>4000</v>
      </c>
      <c r="L415" s="30">
        <v>0.5</v>
      </c>
      <c r="M415" s="30">
        <f t="shared" si="304"/>
        <v>250</v>
      </c>
      <c r="N415" s="30">
        <f t="shared" si="305"/>
        <v>500</v>
      </c>
      <c r="O415" s="30">
        <f t="shared" si="306"/>
        <v>0</v>
      </c>
      <c r="P415" s="48">
        <f t="shared" si="307"/>
        <v>1250</v>
      </c>
      <c r="Q415" s="48">
        <f t="shared" si="308"/>
        <v>2000</v>
      </c>
    </row>
    <row r="416" spans="1:17" x14ac:dyDescent="0.25">
      <c r="A416" s="25"/>
      <c r="B416" s="25"/>
      <c r="C416" s="25" t="s">
        <v>473</v>
      </c>
      <c r="D416" s="26" t="s">
        <v>439</v>
      </c>
      <c r="E416" s="26" t="s">
        <v>484</v>
      </c>
      <c r="F416" s="28">
        <v>100</v>
      </c>
      <c r="G416" s="28">
        <v>50</v>
      </c>
      <c r="H416" s="28">
        <v>0</v>
      </c>
      <c r="I416" s="28">
        <v>150</v>
      </c>
      <c r="J416" s="50">
        <f t="shared" si="302"/>
        <v>300</v>
      </c>
      <c r="K416" s="50">
        <f t="shared" si="303"/>
        <v>1500</v>
      </c>
      <c r="L416" s="30">
        <v>0.5</v>
      </c>
      <c r="M416" s="30">
        <f t="shared" si="304"/>
        <v>250</v>
      </c>
      <c r="N416" s="30">
        <f t="shared" si="305"/>
        <v>125</v>
      </c>
      <c r="O416" s="30">
        <f t="shared" si="306"/>
        <v>0</v>
      </c>
      <c r="P416" s="48">
        <f t="shared" si="307"/>
        <v>375</v>
      </c>
      <c r="Q416" s="48">
        <f t="shared" si="308"/>
        <v>750</v>
      </c>
    </row>
    <row r="417" spans="1:17" x14ac:dyDescent="0.25">
      <c r="A417" s="25"/>
      <c r="B417" s="25"/>
      <c r="C417" s="25" t="s">
        <v>476</v>
      </c>
      <c r="D417" s="26" t="s">
        <v>439</v>
      </c>
      <c r="E417" s="26" t="s">
        <v>485</v>
      </c>
      <c r="F417" s="49">
        <v>100</v>
      </c>
      <c r="G417" s="49">
        <v>100</v>
      </c>
      <c r="H417" s="49">
        <v>0</v>
      </c>
      <c r="I417" s="49">
        <v>50</v>
      </c>
      <c r="J417" s="50">
        <f t="shared" si="302"/>
        <v>250</v>
      </c>
      <c r="K417" s="50">
        <f t="shared" si="303"/>
        <v>1250</v>
      </c>
      <c r="L417" s="30">
        <v>0.5</v>
      </c>
      <c r="M417" s="30">
        <f t="shared" si="304"/>
        <v>250</v>
      </c>
      <c r="N417" s="30">
        <f t="shared" si="305"/>
        <v>250</v>
      </c>
      <c r="O417" s="30">
        <f t="shared" si="306"/>
        <v>0</v>
      </c>
      <c r="P417" s="48">
        <f t="shared" si="307"/>
        <v>125</v>
      </c>
      <c r="Q417" s="48">
        <f t="shared" si="308"/>
        <v>625</v>
      </c>
    </row>
    <row r="418" spans="1:17" x14ac:dyDescent="0.25">
      <c r="A418" s="25"/>
      <c r="B418" s="25"/>
      <c r="C418" s="25" t="s">
        <v>478</v>
      </c>
      <c r="D418" s="26" t="s">
        <v>439</v>
      </c>
      <c r="E418" s="26" t="s">
        <v>486</v>
      </c>
      <c r="F418" s="49">
        <v>100</v>
      </c>
      <c r="G418" s="49">
        <v>100</v>
      </c>
      <c r="H418" s="49">
        <v>0</v>
      </c>
      <c r="I418" s="49">
        <v>50</v>
      </c>
      <c r="J418" s="50">
        <f t="shared" si="302"/>
        <v>250</v>
      </c>
      <c r="K418" s="50">
        <f t="shared" si="303"/>
        <v>1250</v>
      </c>
      <c r="L418" s="30">
        <v>0.5</v>
      </c>
      <c r="M418" s="30">
        <f t="shared" si="304"/>
        <v>250</v>
      </c>
      <c r="N418" s="30">
        <f t="shared" si="305"/>
        <v>250</v>
      </c>
      <c r="O418" s="30">
        <f t="shared" si="306"/>
        <v>0</v>
      </c>
      <c r="P418" s="48">
        <f t="shared" si="307"/>
        <v>125</v>
      </c>
      <c r="Q418" s="48">
        <f t="shared" si="308"/>
        <v>625</v>
      </c>
    </row>
    <row r="419" spans="1:17" x14ac:dyDescent="0.25">
      <c r="A419" s="25"/>
      <c r="B419" s="25"/>
      <c r="C419" s="25" t="s">
        <v>1353</v>
      </c>
      <c r="D419" s="26" t="s">
        <v>439</v>
      </c>
      <c r="E419" s="26" t="s">
        <v>487</v>
      </c>
      <c r="F419" s="28">
        <v>100</v>
      </c>
      <c r="G419" s="28">
        <v>200</v>
      </c>
      <c r="H419" s="28">
        <v>10000</v>
      </c>
      <c r="I419" s="28">
        <v>500</v>
      </c>
      <c r="J419" s="50">
        <f>SUM(F419:I419)</f>
        <v>10800</v>
      </c>
      <c r="K419" s="50">
        <f>J419*5</f>
        <v>54000</v>
      </c>
      <c r="L419" s="30">
        <v>0.6</v>
      </c>
      <c r="M419" s="30">
        <f>F419*L419*5</f>
        <v>300</v>
      </c>
      <c r="N419" s="30">
        <f>G419*L419*5</f>
        <v>600</v>
      </c>
      <c r="O419" s="30">
        <f>H419*L419*5</f>
        <v>30000</v>
      </c>
      <c r="P419" s="48">
        <f t="shared" si="307"/>
        <v>1500</v>
      </c>
      <c r="Q419" s="48">
        <f t="shared" si="308"/>
        <v>32400</v>
      </c>
    </row>
    <row r="420" spans="1:17" s="9" customFormat="1" ht="21" x14ac:dyDescent="0.25">
      <c r="A420" s="10"/>
      <c r="B420" s="10"/>
      <c r="C420" s="11"/>
      <c r="D420" s="12"/>
      <c r="E420" s="32"/>
      <c r="F420" s="14"/>
      <c r="G420" s="14"/>
      <c r="H420" s="14"/>
      <c r="I420" s="14"/>
      <c r="J420" s="15"/>
      <c r="K420" s="15"/>
      <c r="L420" s="16"/>
      <c r="M420" s="17">
        <f>SUM(M414:M419)</f>
        <v>1550</v>
      </c>
      <c r="N420" s="17">
        <f>SUM(N414:N419)</f>
        <v>2225</v>
      </c>
      <c r="O420" s="17">
        <f>SUM(O414:O419)</f>
        <v>30000</v>
      </c>
      <c r="P420" s="17">
        <f>SUM(P414:P419)</f>
        <v>3750</v>
      </c>
      <c r="Q420" s="18">
        <f>SUM(Q414:Q419)</f>
        <v>37525</v>
      </c>
    </row>
    <row r="421" spans="1:17" s="9" customFormat="1" ht="21" x14ac:dyDescent="0.25">
      <c r="A421" s="10"/>
      <c r="B421" s="10"/>
      <c r="C421" s="11"/>
      <c r="D421" s="12"/>
      <c r="E421" s="32"/>
      <c r="F421" s="14"/>
      <c r="G421" s="14"/>
      <c r="H421" s="14"/>
      <c r="I421" s="14"/>
      <c r="J421" s="15"/>
      <c r="K421" s="15"/>
      <c r="L421" s="16"/>
      <c r="M421" s="17"/>
      <c r="N421" s="17"/>
      <c r="O421" s="17"/>
      <c r="P421" s="17"/>
      <c r="Q421" s="18"/>
    </row>
    <row r="422" spans="1:17" ht="21" x14ac:dyDescent="0.25">
      <c r="A422" s="19">
        <v>57</v>
      </c>
      <c r="B422" s="19" t="s">
        <v>1341</v>
      </c>
      <c r="C422" s="41" t="s">
        <v>15</v>
      </c>
      <c r="D422" s="21" t="s">
        <v>471</v>
      </c>
      <c r="E422" s="22" t="s">
        <v>488</v>
      </c>
      <c r="F422" s="99"/>
      <c r="G422" s="99"/>
      <c r="H422" s="99"/>
      <c r="I422" s="87"/>
      <c r="J422" s="92"/>
      <c r="K422" s="92"/>
      <c r="L422" s="34"/>
      <c r="M422" s="34"/>
      <c r="N422" s="34"/>
      <c r="O422" s="34"/>
      <c r="P422" s="65"/>
      <c r="Q422" s="65"/>
    </row>
    <row r="423" spans="1:17" x14ac:dyDescent="0.25">
      <c r="A423" s="25"/>
      <c r="B423" s="25"/>
      <c r="C423" s="25"/>
      <c r="D423" s="26"/>
      <c r="E423" s="26" t="s">
        <v>489</v>
      </c>
      <c r="F423" s="28"/>
      <c r="G423" s="49">
        <v>3000</v>
      </c>
      <c r="H423" s="49">
        <v>2000</v>
      </c>
      <c r="I423" s="49"/>
      <c r="J423" s="50">
        <f t="shared" ref="J423" si="309">SUM(F423:I423)</f>
        <v>5000</v>
      </c>
      <c r="K423" s="50">
        <f t="shared" ref="K423" si="310">J423*5</f>
        <v>25000</v>
      </c>
      <c r="L423" s="30">
        <v>1.2</v>
      </c>
      <c r="M423" s="30">
        <f>F423*L423*5</f>
        <v>0</v>
      </c>
      <c r="N423" s="30">
        <f t="shared" ref="N423" si="311">G423*L423*5</f>
        <v>18000</v>
      </c>
      <c r="O423" s="30">
        <f t="shared" ref="O423" si="312">H423*L423*5</f>
        <v>12000</v>
      </c>
      <c r="P423" s="48">
        <f>I423*L423*5</f>
        <v>0</v>
      </c>
      <c r="Q423" s="48">
        <f t="shared" ref="Q423" si="313">L423*K423</f>
        <v>30000</v>
      </c>
    </row>
    <row r="424" spans="1:17" s="9" customFormat="1" ht="21" x14ac:dyDescent="0.25">
      <c r="A424" s="10"/>
      <c r="B424" s="10"/>
      <c r="C424" s="11"/>
      <c r="D424" s="12"/>
      <c r="E424" s="32"/>
      <c r="F424" s="14"/>
      <c r="G424" s="14"/>
      <c r="H424" s="14"/>
      <c r="I424" s="14"/>
      <c r="J424" s="15"/>
      <c r="K424" s="15"/>
      <c r="L424" s="16"/>
      <c r="M424" s="17">
        <f t="shared" ref="M424:Q424" si="314">SUM(M423)</f>
        <v>0</v>
      </c>
      <c r="N424" s="17">
        <f t="shared" si="314"/>
        <v>18000</v>
      </c>
      <c r="O424" s="17">
        <f t="shared" si="314"/>
        <v>12000</v>
      </c>
      <c r="P424" s="17">
        <f t="shared" si="314"/>
        <v>0</v>
      </c>
      <c r="Q424" s="18">
        <f t="shared" si="314"/>
        <v>30000</v>
      </c>
    </row>
    <row r="425" spans="1:17" s="9" customFormat="1" ht="21" x14ac:dyDescent="0.25">
      <c r="A425" s="10"/>
      <c r="B425" s="10"/>
      <c r="C425" s="11"/>
      <c r="D425" s="12"/>
      <c r="E425" s="32"/>
      <c r="F425" s="14"/>
      <c r="G425" s="14"/>
      <c r="H425" s="14"/>
      <c r="I425" s="14"/>
      <c r="J425" s="15"/>
      <c r="K425" s="15"/>
      <c r="L425" s="16"/>
      <c r="M425" s="17"/>
      <c r="N425" s="17"/>
      <c r="O425" s="17"/>
      <c r="P425" s="17"/>
      <c r="Q425" s="18"/>
    </row>
    <row r="426" spans="1:17" ht="21" x14ac:dyDescent="0.25">
      <c r="A426" s="19">
        <v>58</v>
      </c>
      <c r="B426" s="19" t="s">
        <v>1341</v>
      </c>
      <c r="C426" s="41" t="s">
        <v>15</v>
      </c>
      <c r="D426" s="21" t="s">
        <v>471</v>
      </c>
      <c r="E426" s="22" t="s">
        <v>490</v>
      </c>
      <c r="F426" s="99" t="s">
        <v>15</v>
      </c>
      <c r="G426" s="99" t="s">
        <v>15</v>
      </c>
      <c r="H426" s="99"/>
      <c r="I426" s="87" t="s">
        <v>15</v>
      </c>
      <c r="J426" s="92" t="s">
        <v>15</v>
      </c>
      <c r="K426" s="92" t="s">
        <v>15</v>
      </c>
      <c r="L426" s="34" t="s">
        <v>15</v>
      </c>
      <c r="M426" s="34" t="s">
        <v>15</v>
      </c>
      <c r="N426" s="34" t="s">
        <v>15</v>
      </c>
      <c r="O426" s="34" t="s">
        <v>15</v>
      </c>
      <c r="P426" s="65" t="s">
        <v>15</v>
      </c>
      <c r="Q426" s="65" t="s">
        <v>15</v>
      </c>
    </row>
    <row r="427" spans="1:17" x14ac:dyDescent="0.25">
      <c r="A427" s="25"/>
      <c r="B427" s="25"/>
      <c r="C427" s="25"/>
      <c r="D427" s="26"/>
      <c r="E427" s="100" t="s">
        <v>491</v>
      </c>
      <c r="F427" s="49">
        <v>500</v>
      </c>
      <c r="G427" s="49">
        <v>650</v>
      </c>
      <c r="H427" s="49"/>
      <c r="I427" s="49">
        <v>100</v>
      </c>
      <c r="J427" s="50">
        <f t="shared" ref="J427" si="315">SUM(F427:I427)</f>
        <v>1250</v>
      </c>
      <c r="K427" s="50">
        <f t="shared" ref="K427" si="316">J427*5</f>
        <v>6250</v>
      </c>
      <c r="L427" s="30">
        <v>3</v>
      </c>
      <c r="M427" s="30">
        <f t="shared" ref="M427" si="317">F427*L427*5</f>
        <v>7500</v>
      </c>
      <c r="N427" s="30">
        <f t="shared" ref="N427" si="318">G427*L427*5</f>
        <v>9750</v>
      </c>
      <c r="O427" s="30">
        <f t="shared" ref="O427" si="319">H427*L427*5</f>
        <v>0</v>
      </c>
      <c r="P427" s="48">
        <f>I427*L427*5</f>
        <v>1500</v>
      </c>
      <c r="Q427" s="48">
        <f>L427*K427</f>
        <v>18750</v>
      </c>
    </row>
    <row r="428" spans="1:17" s="9" customFormat="1" ht="21" x14ac:dyDescent="0.25">
      <c r="A428" s="10"/>
      <c r="B428" s="10"/>
      <c r="C428" s="11"/>
      <c r="D428" s="12"/>
      <c r="E428" s="32"/>
      <c r="F428" s="14"/>
      <c r="G428" s="14"/>
      <c r="H428" s="14"/>
      <c r="I428" s="14"/>
      <c r="J428" s="15"/>
      <c r="K428" s="15"/>
      <c r="L428" s="16"/>
      <c r="M428" s="17">
        <f t="shared" ref="M428:Q428" si="320">SUM(M427)</f>
        <v>7500</v>
      </c>
      <c r="N428" s="17">
        <f t="shared" si="320"/>
        <v>9750</v>
      </c>
      <c r="O428" s="17">
        <f t="shared" si="320"/>
        <v>0</v>
      </c>
      <c r="P428" s="17">
        <f t="shared" si="320"/>
        <v>1500</v>
      </c>
      <c r="Q428" s="18">
        <f t="shared" si="320"/>
        <v>18750</v>
      </c>
    </row>
    <row r="429" spans="1:17" s="9" customFormat="1" ht="21" x14ac:dyDescent="0.25">
      <c r="A429" s="10"/>
      <c r="B429" s="10"/>
      <c r="C429" s="11"/>
      <c r="D429" s="12"/>
      <c r="E429" s="32"/>
      <c r="F429" s="14"/>
      <c r="G429" s="14"/>
      <c r="H429" s="14"/>
      <c r="I429" s="14"/>
      <c r="J429" s="15"/>
      <c r="K429" s="15"/>
      <c r="L429" s="16"/>
      <c r="M429" s="17"/>
      <c r="N429" s="17"/>
      <c r="O429" s="17"/>
      <c r="P429" s="17"/>
      <c r="Q429" s="18"/>
    </row>
    <row r="430" spans="1:17" ht="21" x14ac:dyDescent="0.25">
      <c r="A430" s="19">
        <v>59</v>
      </c>
      <c r="B430" s="19" t="s">
        <v>1341</v>
      </c>
      <c r="C430" s="41" t="s">
        <v>15</v>
      </c>
      <c r="D430" s="21" t="s">
        <v>471</v>
      </c>
      <c r="E430" s="22" t="s">
        <v>492</v>
      </c>
      <c r="F430" s="99" t="s">
        <v>15</v>
      </c>
      <c r="G430" s="99" t="s">
        <v>15</v>
      </c>
      <c r="H430" s="99" t="s">
        <v>15</v>
      </c>
      <c r="I430" s="87" t="s">
        <v>15</v>
      </c>
      <c r="J430" s="92" t="s">
        <v>15</v>
      </c>
      <c r="K430" s="92" t="s">
        <v>15</v>
      </c>
      <c r="L430" s="34" t="s">
        <v>15</v>
      </c>
      <c r="M430" s="34" t="s">
        <v>15</v>
      </c>
      <c r="N430" s="34" t="s">
        <v>15</v>
      </c>
      <c r="O430" s="34" t="s">
        <v>15</v>
      </c>
      <c r="P430" s="65" t="s">
        <v>15</v>
      </c>
      <c r="Q430" s="65" t="s">
        <v>15</v>
      </c>
    </row>
    <row r="431" spans="1:17" x14ac:dyDescent="0.25">
      <c r="A431" s="25"/>
      <c r="B431" s="25"/>
      <c r="C431" s="25"/>
      <c r="D431" s="26"/>
      <c r="E431" s="46" t="s">
        <v>493</v>
      </c>
      <c r="F431" s="49">
        <v>100</v>
      </c>
      <c r="G431" s="49">
        <v>100</v>
      </c>
      <c r="H431" s="49">
        <v>300</v>
      </c>
      <c r="I431" s="49">
        <v>100</v>
      </c>
      <c r="J431" s="50">
        <f t="shared" ref="J431" si="321">SUM(F431:I431)</f>
        <v>600</v>
      </c>
      <c r="K431" s="50">
        <f t="shared" ref="K431" si="322">J431*5</f>
        <v>3000</v>
      </c>
      <c r="L431" s="30">
        <v>2</v>
      </c>
      <c r="M431" s="30">
        <f t="shared" ref="M431" si="323">F431*L431*5</f>
        <v>1000</v>
      </c>
      <c r="N431" s="30">
        <f t="shared" ref="N431" si="324">G431*L431*5</f>
        <v>1000</v>
      </c>
      <c r="O431" s="30">
        <f t="shared" ref="O431" si="325">H431*L431*5</f>
        <v>3000</v>
      </c>
      <c r="P431" s="48">
        <f>I431*L431*5</f>
        <v>1000</v>
      </c>
      <c r="Q431" s="48">
        <f>L431*K431</f>
        <v>6000</v>
      </c>
    </row>
    <row r="432" spans="1:17" s="9" customFormat="1" ht="21" x14ac:dyDescent="0.25">
      <c r="A432" s="10"/>
      <c r="B432" s="10"/>
      <c r="C432" s="11"/>
      <c r="D432" s="12"/>
      <c r="E432" s="32"/>
      <c r="F432" s="14"/>
      <c r="G432" s="14"/>
      <c r="H432" s="14"/>
      <c r="I432" s="14"/>
      <c r="J432" s="15"/>
      <c r="K432" s="15"/>
      <c r="L432" s="16"/>
      <c r="M432" s="17">
        <f t="shared" ref="M432:Q432" si="326">SUM(M431)</f>
        <v>1000</v>
      </c>
      <c r="N432" s="17">
        <f t="shared" si="326"/>
        <v>1000</v>
      </c>
      <c r="O432" s="17">
        <f t="shared" si="326"/>
        <v>3000</v>
      </c>
      <c r="P432" s="17">
        <f t="shared" si="326"/>
        <v>1000</v>
      </c>
      <c r="Q432" s="18">
        <f t="shared" si="326"/>
        <v>6000</v>
      </c>
    </row>
    <row r="433" spans="1:17" s="9" customFormat="1" ht="21" x14ac:dyDescent="0.25">
      <c r="A433" s="10"/>
      <c r="B433" s="10"/>
      <c r="C433" s="11"/>
      <c r="D433" s="12"/>
      <c r="E433" s="32"/>
      <c r="F433" s="14"/>
      <c r="G433" s="14"/>
      <c r="H433" s="14"/>
      <c r="I433" s="14"/>
      <c r="J433" s="15"/>
      <c r="K433" s="15"/>
      <c r="L433" s="16"/>
      <c r="M433" s="17"/>
      <c r="N433" s="17"/>
      <c r="O433" s="17"/>
      <c r="P433" s="17"/>
      <c r="Q433" s="18"/>
    </row>
    <row r="434" spans="1:17" ht="21" x14ac:dyDescent="0.25">
      <c r="A434" s="19">
        <v>60</v>
      </c>
      <c r="B434" s="19" t="s">
        <v>1341</v>
      </c>
      <c r="C434" s="41"/>
      <c r="D434" s="21"/>
      <c r="E434" s="22" t="s">
        <v>494</v>
      </c>
      <c r="F434" s="99"/>
      <c r="G434" s="99"/>
      <c r="H434" s="99"/>
      <c r="I434" s="87"/>
      <c r="J434" s="92"/>
      <c r="K434" s="92"/>
      <c r="L434" s="34"/>
      <c r="M434" s="34"/>
      <c r="N434" s="34"/>
      <c r="O434" s="34"/>
      <c r="P434" s="65"/>
      <c r="Q434" s="65"/>
    </row>
    <row r="435" spans="1:17" x14ac:dyDescent="0.25">
      <c r="A435" s="25"/>
      <c r="B435" s="25"/>
      <c r="C435" s="25"/>
      <c r="D435" s="26" t="s">
        <v>495</v>
      </c>
      <c r="E435" s="26" t="s">
        <v>496</v>
      </c>
      <c r="F435" s="28">
        <v>0</v>
      </c>
      <c r="G435" s="28">
        <v>20</v>
      </c>
      <c r="H435" s="28">
        <v>600</v>
      </c>
      <c r="I435" s="28">
        <v>200</v>
      </c>
      <c r="J435" s="50">
        <f t="shared" si="291"/>
        <v>820</v>
      </c>
      <c r="K435" s="50">
        <f t="shared" si="292"/>
        <v>4100</v>
      </c>
      <c r="L435" s="30">
        <v>1.33</v>
      </c>
      <c r="M435" s="30">
        <f t="shared" si="293"/>
        <v>0</v>
      </c>
      <c r="N435" s="30">
        <f t="shared" si="294"/>
        <v>133</v>
      </c>
      <c r="O435" s="30">
        <f t="shared" si="295"/>
        <v>3990</v>
      </c>
      <c r="P435" s="48">
        <f>I435*L435*5</f>
        <v>1330</v>
      </c>
      <c r="Q435" s="48">
        <f>L435*K435</f>
        <v>5453</v>
      </c>
    </row>
    <row r="436" spans="1:17" s="9" customFormat="1" ht="21" x14ac:dyDescent="0.25">
      <c r="A436" s="10"/>
      <c r="B436" s="10"/>
      <c r="C436" s="11"/>
      <c r="D436" s="12"/>
      <c r="E436" s="32" t="s">
        <v>15</v>
      </c>
      <c r="F436" s="14"/>
      <c r="G436" s="14"/>
      <c r="H436" s="14"/>
      <c r="I436" s="14"/>
      <c r="J436" s="15"/>
      <c r="K436" s="15"/>
      <c r="L436" s="16"/>
      <c r="M436" s="17">
        <f t="shared" ref="M436:P436" si="327">SUM(M435)</f>
        <v>0</v>
      </c>
      <c r="N436" s="17">
        <f t="shared" si="327"/>
        <v>133</v>
      </c>
      <c r="O436" s="17">
        <f t="shared" si="327"/>
        <v>3990</v>
      </c>
      <c r="P436" s="17">
        <f t="shared" si="327"/>
        <v>1330</v>
      </c>
      <c r="Q436" s="18">
        <f>SUM(Q435)</f>
        <v>5453</v>
      </c>
    </row>
    <row r="437" spans="1:17" s="9" customFormat="1" ht="21" x14ac:dyDescent="0.25">
      <c r="A437" s="10"/>
      <c r="B437" s="10"/>
      <c r="C437" s="11"/>
      <c r="D437" s="12"/>
      <c r="E437" s="32"/>
      <c r="F437" s="14"/>
      <c r="G437" s="14"/>
      <c r="H437" s="14"/>
      <c r="I437" s="14"/>
      <c r="J437" s="15"/>
      <c r="K437" s="15"/>
      <c r="L437" s="16"/>
      <c r="M437" s="17"/>
      <c r="N437" s="17"/>
      <c r="O437" s="17"/>
      <c r="P437" s="17"/>
      <c r="Q437" s="18"/>
    </row>
    <row r="438" spans="1:17" ht="42" x14ac:dyDescent="0.25">
      <c r="A438" s="19">
        <v>61</v>
      </c>
      <c r="B438" s="19" t="s">
        <v>1341</v>
      </c>
      <c r="C438" s="41"/>
      <c r="D438" s="21"/>
      <c r="E438" s="22" t="s">
        <v>497</v>
      </c>
      <c r="F438" s="99"/>
      <c r="G438" s="99"/>
      <c r="H438" s="99"/>
      <c r="I438" s="87"/>
      <c r="J438" s="92"/>
      <c r="K438" s="92"/>
      <c r="L438" s="34"/>
      <c r="M438" s="34"/>
      <c r="N438" s="34"/>
      <c r="O438" s="34"/>
      <c r="P438" s="65"/>
      <c r="Q438" s="65"/>
    </row>
    <row r="439" spans="1:17" ht="31.5" customHeight="1" x14ac:dyDescent="0.25">
      <c r="A439" s="25"/>
      <c r="B439" s="25"/>
      <c r="C439" s="25"/>
      <c r="D439" s="26"/>
      <c r="E439" s="26" t="s">
        <v>497</v>
      </c>
      <c r="F439" s="28">
        <v>0</v>
      </c>
      <c r="G439" s="28">
        <v>0</v>
      </c>
      <c r="H439" s="28">
        <v>0</v>
      </c>
      <c r="I439" s="28">
        <v>50</v>
      </c>
      <c r="J439" s="50">
        <f t="shared" ref="J439:J444" si="328">SUM(F439:I439)</f>
        <v>50</v>
      </c>
      <c r="K439" s="50">
        <f t="shared" ref="K439:K444" si="329">J439*5</f>
        <v>250</v>
      </c>
      <c r="L439" s="30">
        <v>26</v>
      </c>
      <c r="M439" s="30">
        <f t="shared" ref="M439:M444" si="330">F439*L439*5</f>
        <v>0</v>
      </c>
      <c r="N439" s="30">
        <f t="shared" ref="N439:N444" si="331">G439*L439*5</f>
        <v>0</v>
      </c>
      <c r="O439" s="30">
        <f t="shared" ref="O439:O444" si="332">H439*L439*5</f>
        <v>0</v>
      </c>
      <c r="P439" s="48">
        <f>I439*L439*5</f>
        <v>6500</v>
      </c>
      <c r="Q439" s="48">
        <f>L439*K439</f>
        <v>6500</v>
      </c>
    </row>
    <row r="440" spans="1:17" s="9" customFormat="1" ht="21" x14ac:dyDescent="0.25">
      <c r="A440" s="10"/>
      <c r="B440" s="10"/>
      <c r="C440" s="11"/>
      <c r="D440" s="12"/>
      <c r="E440" s="32"/>
      <c r="F440" s="14"/>
      <c r="G440" s="14"/>
      <c r="H440" s="14"/>
      <c r="I440" s="14"/>
      <c r="J440" s="15"/>
      <c r="K440" s="15"/>
      <c r="L440" s="16"/>
      <c r="M440" s="17">
        <f t="shared" ref="M440:P440" si="333">SUM(M439)</f>
        <v>0</v>
      </c>
      <c r="N440" s="17">
        <f t="shared" si="333"/>
        <v>0</v>
      </c>
      <c r="O440" s="17">
        <f t="shared" si="333"/>
        <v>0</v>
      </c>
      <c r="P440" s="17">
        <f t="shared" si="333"/>
        <v>6500</v>
      </c>
      <c r="Q440" s="18">
        <f>SUM(Q439)</f>
        <v>6500</v>
      </c>
    </row>
    <row r="441" spans="1:17" s="9" customFormat="1" ht="21" x14ac:dyDescent="0.25">
      <c r="A441" s="10"/>
      <c r="B441" s="10"/>
      <c r="C441" s="11"/>
      <c r="D441" s="12"/>
      <c r="E441" s="32"/>
      <c r="F441" s="14"/>
      <c r="G441" s="14"/>
      <c r="H441" s="14"/>
      <c r="I441" s="14"/>
      <c r="J441" s="15"/>
      <c r="K441" s="15"/>
      <c r="L441" s="16"/>
      <c r="M441" s="17"/>
      <c r="N441" s="17"/>
      <c r="O441" s="17"/>
      <c r="P441" s="17"/>
      <c r="Q441" s="18"/>
    </row>
    <row r="442" spans="1:17" ht="21" x14ac:dyDescent="0.25">
      <c r="A442" s="19">
        <v>62</v>
      </c>
      <c r="B442" s="19" t="s">
        <v>1341</v>
      </c>
      <c r="C442" s="41"/>
      <c r="D442" s="21"/>
      <c r="E442" s="22" t="s">
        <v>499</v>
      </c>
      <c r="F442" s="99"/>
      <c r="G442" s="99"/>
      <c r="H442" s="99"/>
      <c r="I442" s="87"/>
      <c r="J442" s="92"/>
      <c r="K442" s="92"/>
      <c r="L442" s="34"/>
      <c r="M442" s="34"/>
      <c r="N442" s="34"/>
      <c r="O442" s="34"/>
      <c r="P442" s="65"/>
      <c r="Q442" s="65"/>
    </row>
    <row r="443" spans="1:17" s="61" customFormat="1" ht="28.5" customHeight="1" x14ac:dyDescent="0.25">
      <c r="A443" s="25"/>
      <c r="B443" s="25"/>
      <c r="C443" s="25" t="s">
        <v>498</v>
      </c>
      <c r="D443" s="26" t="s">
        <v>501</v>
      </c>
      <c r="E443" s="46" t="s">
        <v>502</v>
      </c>
      <c r="F443" s="28">
        <v>300</v>
      </c>
      <c r="G443" s="28">
        <v>300</v>
      </c>
      <c r="H443" s="28">
        <v>100</v>
      </c>
      <c r="I443" s="28">
        <v>1200</v>
      </c>
      <c r="J443" s="50">
        <f t="shared" si="328"/>
        <v>1900</v>
      </c>
      <c r="K443" s="50">
        <f t="shared" si="329"/>
        <v>9500</v>
      </c>
      <c r="L443" s="30">
        <v>2</v>
      </c>
      <c r="M443" s="30">
        <f t="shared" si="330"/>
        <v>3000</v>
      </c>
      <c r="N443" s="30">
        <f t="shared" si="331"/>
        <v>3000</v>
      </c>
      <c r="O443" s="30">
        <f t="shared" si="332"/>
        <v>1000</v>
      </c>
      <c r="P443" s="48">
        <f>I443*L443*5</f>
        <v>12000</v>
      </c>
      <c r="Q443" s="48">
        <f>L443*K443</f>
        <v>19000</v>
      </c>
    </row>
    <row r="444" spans="1:17" x14ac:dyDescent="0.25">
      <c r="A444" s="25"/>
      <c r="B444" s="25"/>
      <c r="C444" s="25" t="s">
        <v>1354</v>
      </c>
      <c r="D444" s="26" t="s">
        <v>471</v>
      </c>
      <c r="E444" s="46" t="s">
        <v>504</v>
      </c>
      <c r="F444" s="28">
        <v>0</v>
      </c>
      <c r="G444" s="28">
        <v>1600</v>
      </c>
      <c r="H444" s="28">
        <v>25000</v>
      </c>
      <c r="I444" s="28">
        <v>500</v>
      </c>
      <c r="J444" s="50">
        <f t="shared" si="328"/>
        <v>27100</v>
      </c>
      <c r="K444" s="50">
        <f t="shared" si="329"/>
        <v>135500</v>
      </c>
      <c r="L444" s="30">
        <v>0.4</v>
      </c>
      <c r="M444" s="30">
        <f t="shared" si="330"/>
        <v>0</v>
      </c>
      <c r="N444" s="30">
        <f t="shared" si="331"/>
        <v>3200</v>
      </c>
      <c r="O444" s="30">
        <f t="shared" si="332"/>
        <v>50000</v>
      </c>
      <c r="P444" s="48">
        <f>I444*L444*5</f>
        <v>1000</v>
      </c>
      <c r="Q444" s="48">
        <f>L444*K444</f>
        <v>54200</v>
      </c>
    </row>
    <row r="445" spans="1:17" ht="28.5" customHeight="1" x14ac:dyDescent="0.25">
      <c r="A445" s="25"/>
      <c r="B445" s="25"/>
      <c r="C445" s="25" t="s">
        <v>1355</v>
      </c>
      <c r="D445" s="26" t="s">
        <v>471</v>
      </c>
      <c r="E445" s="46" t="s">
        <v>505</v>
      </c>
      <c r="F445" s="28"/>
      <c r="G445" s="28"/>
      <c r="H445" s="28"/>
      <c r="I445" s="28"/>
      <c r="J445" s="54"/>
      <c r="K445" s="54"/>
      <c r="L445" s="30"/>
      <c r="M445" s="30"/>
      <c r="N445" s="30"/>
      <c r="O445" s="30"/>
      <c r="P445" s="48"/>
      <c r="Q445" s="48"/>
    </row>
    <row r="446" spans="1:17" x14ac:dyDescent="0.25">
      <c r="A446" s="25"/>
      <c r="B446" s="25"/>
      <c r="C446" s="25"/>
      <c r="D446" s="26"/>
      <c r="E446" s="26" t="s">
        <v>506</v>
      </c>
      <c r="F446" s="28">
        <v>5000</v>
      </c>
      <c r="G446" s="28">
        <v>800</v>
      </c>
      <c r="H446" s="28">
        <v>2500</v>
      </c>
      <c r="I446" s="28">
        <v>750</v>
      </c>
      <c r="J446" s="50">
        <f t="shared" ref="J446:J455" si="334">SUM(F446:I446)</f>
        <v>9050</v>
      </c>
      <c r="K446" s="50">
        <f t="shared" ref="K446:K455" si="335">J446*5</f>
        <v>45250</v>
      </c>
      <c r="L446" s="30">
        <v>0.6</v>
      </c>
      <c r="M446" s="30">
        <f t="shared" ref="M446:M455" si="336">F446*L446*5</f>
        <v>15000</v>
      </c>
      <c r="N446" s="30">
        <f t="shared" ref="N446:N455" si="337">G446*L446*5</f>
        <v>2400</v>
      </c>
      <c r="O446" s="30">
        <f t="shared" ref="O446:O455" si="338">H446*L446*5</f>
        <v>7500</v>
      </c>
      <c r="P446" s="48">
        <f t="shared" ref="P446:P451" si="339">I446*L446*5</f>
        <v>2250</v>
      </c>
      <c r="Q446" s="48">
        <f t="shared" ref="Q446:Q451" si="340">L446*K446</f>
        <v>27150</v>
      </c>
    </row>
    <row r="447" spans="1:17" x14ac:dyDescent="0.25">
      <c r="A447" s="25"/>
      <c r="B447" s="25"/>
      <c r="C447" s="25"/>
      <c r="D447" s="26"/>
      <c r="E447" s="26" t="s">
        <v>507</v>
      </c>
      <c r="F447" s="28">
        <v>1000</v>
      </c>
      <c r="G447" s="28">
        <v>800</v>
      </c>
      <c r="H447" s="28">
        <v>2000</v>
      </c>
      <c r="I447" s="28">
        <v>200</v>
      </c>
      <c r="J447" s="50">
        <f t="shared" si="334"/>
        <v>4000</v>
      </c>
      <c r="K447" s="50">
        <f t="shared" si="335"/>
        <v>20000</v>
      </c>
      <c r="L447" s="30">
        <v>1.5</v>
      </c>
      <c r="M447" s="30">
        <f t="shared" si="336"/>
        <v>7500</v>
      </c>
      <c r="N447" s="30">
        <f t="shared" si="337"/>
        <v>6000</v>
      </c>
      <c r="O447" s="30">
        <f t="shared" si="338"/>
        <v>15000</v>
      </c>
      <c r="P447" s="48">
        <f t="shared" si="339"/>
        <v>1500</v>
      </c>
      <c r="Q447" s="48">
        <f t="shared" si="340"/>
        <v>30000</v>
      </c>
    </row>
    <row r="448" spans="1:17" x14ac:dyDescent="0.25">
      <c r="A448" s="25"/>
      <c r="B448" s="25"/>
      <c r="C448" s="25"/>
      <c r="D448" s="26"/>
      <c r="E448" s="26" t="s">
        <v>508</v>
      </c>
      <c r="F448" s="28">
        <v>1000</v>
      </c>
      <c r="G448" s="28">
        <v>340</v>
      </c>
      <c r="H448" s="28">
        <v>10</v>
      </c>
      <c r="I448" s="28"/>
      <c r="J448" s="50">
        <f t="shared" si="334"/>
        <v>1350</v>
      </c>
      <c r="K448" s="50">
        <f t="shared" si="335"/>
        <v>6750</v>
      </c>
      <c r="L448" s="30">
        <v>6.3</v>
      </c>
      <c r="M448" s="30">
        <f t="shared" si="336"/>
        <v>31500</v>
      </c>
      <c r="N448" s="30">
        <f t="shared" si="337"/>
        <v>10710</v>
      </c>
      <c r="O448" s="30">
        <f t="shared" si="338"/>
        <v>315</v>
      </c>
      <c r="P448" s="48">
        <f t="shared" si="339"/>
        <v>0</v>
      </c>
      <c r="Q448" s="48">
        <f t="shared" si="340"/>
        <v>42525</v>
      </c>
    </row>
    <row r="449" spans="1:17" x14ac:dyDescent="0.25">
      <c r="A449" s="25"/>
      <c r="B449" s="25"/>
      <c r="C449" s="25"/>
      <c r="D449" s="26"/>
      <c r="E449" s="26" t="s">
        <v>509</v>
      </c>
      <c r="F449" s="49">
        <v>100</v>
      </c>
      <c r="G449" s="49">
        <v>300</v>
      </c>
      <c r="H449" s="49">
        <v>0</v>
      </c>
      <c r="I449" s="49">
        <v>250</v>
      </c>
      <c r="J449" s="50">
        <f t="shared" si="334"/>
        <v>650</v>
      </c>
      <c r="K449" s="50">
        <f t="shared" si="335"/>
        <v>3250</v>
      </c>
      <c r="L449" s="30">
        <v>0.3</v>
      </c>
      <c r="M449" s="30">
        <f t="shared" si="336"/>
        <v>150</v>
      </c>
      <c r="N449" s="30">
        <f t="shared" si="337"/>
        <v>450</v>
      </c>
      <c r="O449" s="30">
        <f t="shared" si="338"/>
        <v>0</v>
      </c>
      <c r="P449" s="48">
        <f t="shared" si="339"/>
        <v>375</v>
      </c>
      <c r="Q449" s="48">
        <f t="shared" si="340"/>
        <v>975</v>
      </c>
    </row>
    <row r="450" spans="1:17" x14ac:dyDescent="0.25">
      <c r="A450" s="25"/>
      <c r="B450" s="25"/>
      <c r="C450" s="25" t="s">
        <v>1356</v>
      </c>
      <c r="D450" s="26" t="s">
        <v>471</v>
      </c>
      <c r="E450" s="46" t="s">
        <v>510</v>
      </c>
      <c r="F450" s="28">
        <v>5000</v>
      </c>
      <c r="G450" s="28">
        <v>1600</v>
      </c>
      <c r="H450" s="28">
        <v>50</v>
      </c>
      <c r="I450" s="28">
        <v>550</v>
      </c>
      <c r="J450" s="50">
        <f t="shared" si="334"/>
        <v>7200</v>
      </c>
      <c r="K450" s="50">
        <f t="shared" si="335"/>
        <v>36000</v>
      </c>
      <c r="L450" s="30">
        <v>0.3</v>
      </c>
      <c r="M450" s="30">
        <f t="shared" si="336"/>
        <v>7500</v>
      </c>
      <c r="N450" s="30">
        <f t="shared" si="337"/>
        <v>2400</v>
      </c>
      <c r="O450" s="30">
        <f t="shared" si="338"/>
        <v>75</v>
      </c>
      <c r="P450" s="48">
        <f t="shared" si="339"/>
        <v>825</v>
      </c>
      <c r="Q450" s="48">
        <f t="shared" si="340"/>
        <v>10800</v>
      </c>
    </row>
    <row r="451" spans="1:17" x14ac:dyDescent="0.25">
      <c r="A451" s="25"/>
      <c r="B451" s="25"/>
      <c r="C451" s="25" t="s">
        <v>1357</v>
      </c>
      <c r="D451" s="26" t="s">
        <v>471</v>
      </c>
      <c r="E451" s="46" t="s">
        <v>511</v>
      </c>
      <c r="F451" s="28">
        <v>500</v>
      </c>
      <c r="G451" s="28">
        <v>50</v>
      </c>
      <c r="H451" s="28">
        <v>12</v>
      </c>
      <c r="I451" s="28"/>
      <c r="J451" s="50">
        <f t="shared" si="334"/>
        <v>562</v>
      </c>
      <c r="K451" s="50">
        <f t="shared" si="335"/>
        <v>2810</v>
      </c>
      <c r="L451" s="30">
        <v>10</v>
      </c>
      <c r="M451" s="30">
        <f t="shared" si="336"/>
        <v>25000</v>
      </c>
      <c r="N451" s="30">
        <f t="shared" si="337"/>
        <v>2500</v>
      </c>
      <c r="O451" s="30">
        <f t="shared" si="338"/>
        <v>600</v>
      </c>
      <c r="P451" s="48">
        <f t="shared" si="339"/>
        <v>0</v>
      </c>
      <c r="Q451" s="48">
        <f t="shared" si="340"/>
        <v>28100</v>
      </c>
    </row>
    <row r="452" spans="1:17" s="9" customFormat="1" ht="21" x14ac:dyDescent="0.25">
      <c r="A452" s="10"/>
      <c r="B452" s="10"/>
      <c r="C452" s="11"/>
      <c r="D452" s="12"/>
      <c r="E452" s="32"/>
      <c r="F452" s="14"/>
      <c r="G452" s="14"/>
      <c r="H452" s="14"/>
      <c r="I452" s="14"/>
      <c r="J452" s="15"/>
      <c r="K452" s="15"/>
      <c r="L452" s="16"/>
      <c r="M452" s="17">
        <f>SUM(M443:M451)</f>
        <v>89650</v>
      </c>
      <c r="N452" s="17">
        <f t="shared" ref="N452:Q452" si="341">SUM(N443:N451)</f>
        <v>30660</v>
      </c>
      <c r="O452" s="17">
        <f t="shared" si="341"/>
        <v>74490</v>
      </c>
      <c r="P452" s="17">
        <f t="shared" si="341"/>
        <v>17950</v>
      </c>
      <c r="Q452" s="18">
        <f t="shared" si="341"/>
        <v>212750</v>
      </c>
    </row>
    <row r="453" spans="1:17" s="9" customFormat="1" ht="21" x14ac:dyDescent="0.25">
      <c r="A453" s="10"/>
      <c r="B453" s="10"/>
      <c r="C453" s="11"/>
      <c r="D453" s="12"/>
      <c r="E453" s="32"/>
      <c r="F453" s="14"/>
      <c r="G453" s="14"/>
      <c r="H453" s="14"/>
      <c r="I453" s="14"/>
      <c r="J453" s="15"/>
      <c r="K453" s="15"/>
      <c r="L453" s="16"/>
      <c r="M453" s="17"/>
      <c r="N453" s="17"/>
      <c r="O453" s="17"/>
      <c r="P453" s="17"/>
      <c r="Q453" s="18"/>
    </row>
    <row r="454" spans="1:17" ht="42" x14ac:dyDescent="0.25">
      <c r="A454" s="19">
        <v>63</v>
      </c>
      <c r="B454" s="19" t="s">
        <v>1341</v>
      </c>
      <c r="C454" s="41"/>
      <c r="D454" s="21"/>
      <c r="E454" s="22" t="s">
        <v>512</v>
      </c>
      <c r="F454" s="99"/>
      <c r="G454" s="99"/>
      <c r="H454" s="99"/>
      <c r="I454" s="87"/>
      <c r="J454" s="92"/>
      <c r="K454" s="92"/>
      <c r="L454" s="34"/>
      <c r="M454" s="34"/>
      <c r="N454" s="34"/>
      <c r="O454" s="34"/>
      <c r="P454" s="65"/>
      <c r="Q454" s="65"/>
    </row>
    <row r="455" spans="1:17" x14ac:dyDescent="0.25">
      <c r="A455" s="25"/>
      <c r="B455" s="25"/>
      <c r="C455" s="25" t="s">
        <v>500</v>
      </c>
      <c r="D455" s="26" t="s">
        <v>471</v>
      </c>
      <c r="E455" s="46" t="s">
        <v>513</v>
      </c>
      <c r="F455" s="28">
        <v>0</v>
      </c>
      <c r="G455" s="28">
        <v>500</v>
      </c>
      <c r="H455" s="28">
        <v>50</v>
      </c>
      <c r="I455" s="28">
        <v>0</v>
      </c>
      <c r="J455" s="50">
        <f t="shared" si="334"/>
        <v>550</v>
      </c>
      <c r="K455" s="50">
        <f t="shared" si="335"/>
        <v>2750</v>
      </c>
      <c r="L455" s="30">
        <v>0.35</v>
      </c>
      <c r="M455" s="30">
        <f t="shared" si="336"/>
        <v>0</v>
      </c>
      <c r="N455" s="30">
        <f t="shared" si="337"/>
        <v>875</v>
      </c>
      <c r="O455" s="30">
        <f t="shared" si="338"/>
        <v>87.5</v>
      </c>
      <c r="P455" s="48">
        <f>I455*L455*5</f>
        <v>0</v>
      </c>
      <c r="Q455" s="48">
        <f>L455*K455</f>
        <v>962.49999999999989</v>
      </c>
    </row>
    <row r="456" spans="1:17" ht="30" x14ac:dyDescent="0.25">
      <c r="A456" s="25"/>
      <c r="B456" s="25"/>
      <c r="C456" s="25" t="s">
        <v>503</v>
      </c>
      <c r="D456" s="26" t="s">
        <v>471</v>
      </c>
      <c r="E456" s="46" t="s">
        <v>514</v>
      </c>
      <c r="F456" s="28"/>
      <c r="G456" s="28"/>
      <c r="H456" s="28"/>
      <c r="I456" s="28"/>
      <c r="J456" s="54"/>
      <c r="K456" s="54"/>
      <c r="L456" s="30"/>
      <c r="M456" s="30"/>
      <c r="N456" s="30"/>
      <c r="O456" s="30"/>
      <c r="P456" s="48"/>
      <c r="Q456" s="48"/>
    </row>
    <row r="457" spans="1:17" x14ac:dyDescent="0.25">
      <c r="A457" s="25"/>
      <c r="B457" s="25"/>
      <c r="C457" s="25"/>
      <c r="D457" s="26"/>
      <c r="E457" s="26" t="s">
        <v>515</v>
      </c>
      <c r="F457" s="28">
        <v>5000</v>
      </c>
      <c r="G457" s="28">
        <v>6400</v>
      </c>
      <c r="H457" s="28">
        <v>15000</v>
      </c>
      <c r="I457" s="28">
        <v>2500</v>
      </c>
      <c r="J457" s="50">
        <f t="shared" ref="J457:J462" si="342">SUM(F457:I457)</f>
        <v>28900</v>
      </c>
      <c r="K457" s="50">
        <f t="shared" ref="K457:K468" si="343">J457*5</f>
        <v>144500</v>
      </c>
      <c r="L457" s="30">
        <v>0.5</v>
      </c>
      <c r="M457" s="30">
        <f t="shared" ref="M457:M468" si="344">F457*L457*5</f>
        <v>12500</v>
      </c>
      <c r="N457" s="30">
        <f t="shared" ref="N457:N468" si="345">G457*L457*5</f>
        <v>16000</v>
      </c>
      <c r="O457" s="30">
        <f t="shared" ref="O457:O468" si="346">H457*L457*5</f>
        <v>37500</v>
      </c>
      <c r="P457" s="48">
        <f>I457*L457*5</f>
        <v>6250</v>
      </c>
      <c r="Q457" s="48">
        <f>L457*K457</f>
        <v>72250</v>
      </c>
    </row>
    <row r="458" spans="1:17" x14ac:dyDescent="0.25">
      <c r="A458" s="25"/>
      <c r="B458" s="25"/>
      <c r="C458" s="25"/>
      <c r="D458" s="26"/>
      <c r="E458" s="26" t="s">
        <v>516</v>
      </c>
      <c r="F458" s="28">
        <v>5000</v>
      </c>
      <c r="G458" s="28">
        <v>7200</v>
      </c>
      <c r="H458" s="28">
        <v>35000</v>
      </c>
      <c r="I458" s="28">
        <v>2500</v>
      </c>
      <c r="J458" s="50">
        <f t="shared" si="342"/>
        <v>49700</v>
      </c>
      <c r="K458" s="50">
        <f t="shared" si="343"/>
        <v>248500</v>
      </c>
      <c r="L458" s="30">
        <v>0.5</v>
      </c>
      <c r="M458" s="30">
        <f t="shared" si="344"/>
        <v>12500</v>
      </c>
      <c r="N458" s="30">
        <f t="shared" si="345"/>
        <v>18000</v>
      </c>
      <c r="O458" s="30">
        <f t="shared" si="346"/>
        <v>87500</v>
      </c>
      <c r="P458" s="48">
        <f>I458*L458*5</f>
        <v>6250</v>
      </c>
      <c r="Q458" s="48">
        <f>L458*K458</f>
        <v>124250</v>
      </c>
    </row>
    <row r="459" spans="1:17" s="9" customFormat="1" ht="21" x14ac:dyDescent="0.25">
      <c r="A459" s="10"/>
      <c r="B459" s="10"/>
      <c r="C459" s="11"/>
      <c r="D459" s="12"/>
      <c r="E459" s="32"/>
      <c r="F459" s="14"/>
      <c r="G459" s="14"/>
      <c r="H459" s="14"/>
      <c r="I459" s="14"/>
      <c r="J459" s="15"/>
      <c r="K459" s="15"/>
      <c r="L459" s="16"/>
      <c r="M459" s="17">
        <f t="shared" ref="M459:P459" si="347">SUM(M455:M458)</f>
        <v>25000</v>
      </c>
      <c r="N459" s="17">
        <f t="shared" si="347"/>
        <v>34875</v>
      </c>
      <c r="O459" s="17">
        <f t="shared" si="347"/>
        <v>125087.5</v>
      </c>
      <c r="P459" s="17">
        <f t="shared" si="347"/>
        <v>12500</v>
      </c>
      <c r="Q459" s="18">
        <f>SUM(Q455:Q458)</f>
        <v>197462.5</v>
      </c>
    </row>
    <row r="460" spans="1:17" s="9" customFormat="1" ht="21" x14ac:dyDescent="0.25">
      <c r="A460" s="10"/>
      <c r="B460" s="10"/>
      <c r="C460" s="11"/>
      <c r="D460" s="12"/>
      <c r="E460" s="32"/>
      <c r="F460" s="14"/>
      <c r="G460" s="14"/>
      <c r="H460" s="14"/>
      <c r="I460" s="14"/>
      <c r="J460" s="15"/>
      <c r="K460" s="15"/>
      <c r="L460" s="16"/>
      <c r="M460" s="17"/>
      <c r="N460" s="17"/>
      <c r="O460" s="17"/>
      <c r="P460" s="17"/>
      <c r="Q460" s="18"/>
    </row>
    <row r="461" spans="1:17" ht="21" x14ac:dyDescent="0.25">
      <c r="A461" s="19">
        <v>64</v>
      </c>
      <c r="B461" s="19" t="s">
        <v>1341</v>
      </c>
      <c r="C461" s="41"/>
      <c r="D461" s="21"/>
      <c r="E461" s="22" t="s">
        <v>517</v>
      </c>
      <c r="F461" s="99"/>
      <c r="G461" s="99"/>
      <c r="H461" s="99"/>
      <c r="I461" s="87"/>
      <c r="J461" s="92"/>
      <c r="K461" s="92"/>
      <c r="L461" s="34"/>
      <c r="M461" s="34"/>
      <c r="N461" s="34"/>
      <c r="O461" s="34"/>
      <c r="P461" s="65"/>
      <c r="Q461" s="65"/>
    </row>
    <row r="462" spans="1:17" ht="25.5" customHeight="1" x14ac:dyDescent="0.25">
      <c r="A462" s="25"/>
      <c r="B462" s="25"/>
      <c r="C462" s="25"/>
      <c r="D462" s="26" t="s">
        <v>471</v>
      </c>
      <c r="E462" s="46" t="s">
        <v>519</v>
      </c>
      <c r="F462" s="28">
        <v>20000</v>
      </c>
      <c r="G462" s="28">
        <v>20000</v>
      </c>
      <c r="H462" s="28">
        <v>15000</v>
      </c>
      <c r="I462" s="28">
        <v>0</v>
      </c>
      <c r="J462" s="50">
        <f t="shared" si="342"/>
        <v>55000</v>
      </c>
      <c r="K462" s="50">
        <f t="shared" si="343"/>
        <v>275000</v>
      </c>
      <c r="L462" s="30">
        <v>0.1</v>
      </c>
      <c r="M462" s="30">
        <f t="shared" si="344"/>
        <v>10000</v>
      </c>
      <c r="N462" s="30">
        <f t="shared" si="345"/>
        <v>10000</v>
      </c>
      <c r="O462" s="30">
        <f t="shared" si="346"/>
        <v>7500</v>
      </c>
      <c r="P462" s="48" t="s">
        <v>15</v>
      </c>
      <c r="Q462" s="48">
        <f>L462*K462</f>
        <v>27500</v>
      </c>
    </row>
    <row r="463" spans="1:17" s="9" customFormat="1" ht="21" x14ac:dyDescent="0.25">
      <c r="A463" s="10"/>
      <c r="B463" s="10"/>
      <c r="C463" s="11"/>
      <c r="D463" s="12"/>
      <c r="E463" s="32"/>
      <c r="F463" s="14"/>
      <c r="G463" s="14"/>
      <c r="H463" s="14"/>
      <c r="I463" s="14"/>
      <c r="J463" s="15"/>
      <c r="K463" s="15"/>
      <c r="L463" s="16"/>
      <c r="M463" s="17">
        <f t="shared" ref="M463:P463" si="348">SUM(M462)</f>
        <v>10000</v>
      </c>
      <c r="N463" s="17">
        <f t="shared" si="348"/>
        <v>10000</v>
      </c>
      <c r="O463" s="17">
        <f t="shared" si="348"/>
        <v>7500</v>
      </c>
      <c r="P463" s="17">
        <f t="shared" si="348"/>
        <v>0</v>
      </c>
      <c r="Q463" s="18">
        <f>SUM(Q462)</f>
        <v>27500</v>
      </c>
    </row>
    <row r="464" spans="1:17" s="9" customFormat="1" ht="21" x14ac:dyDescent="0.25">
      <c r="A464" s="10"/>
      <c r="B464" s="10"/>
      <c r="C464" s="11"/>
      <c r="D464" s="12"/>
      <c r="E464" s="32"/>
      <c r="F464" s="14"/>
      <c r="G464" s="14"/>
      <c r="H464" s="14"/>
      <c r="I464" s="14"/>
      <c r="J464" s="15"/>
      <c r="K464" s="15"/>
      <c r="L464" s="16"/>
      <c r="M464" s="17"/>
      <c r="N464" s="17"/>
      <c r="O464" s="17"/>
      <c r="P464" s="17"/>
      <c r="Q464" s="18"/>
    </row>
    <row r="465" spans="1:17" ht="21" x14ac:dyDescent="0.25">
      <c r="A465" s="19">
        <v>65</v>
      </c>
      <c r="B465" s="19" t="s">
        <v>1341</v>
      </c>
      <c r="C465" s="41"/>
      <c r="D465" s="21"/>
      <c r="E465" s="22" t="s">
        <v>520</v>
      </c>
      <c r="F465" s="99"/>
      <c r="G465" s="99"/>
      <c r="H465" s="99"/>
      <c r="I465" s="87"/>
      <c r="J465" s="92"/>
      <c r="K465" s="92"/>
      <c r="L465" s="34"/>
      <c r="M465" s="34"/>
      <c r="N465" s="34"/>
      <c r="O465" s="34"/>
      <c r="P465" s="65"/>
      <c r="Q465" s="65"/>
    </row>
    <row r="466" spans="1:17" x14ac:dyDescent="0.25">
      <c r="A466" s="25"/>
      <c r="B466" s="25"/>
      <c r="C466" s="25" t="s">
        <v>518</v>
      </c>
      <c r="D466" s="26" t="s">
        <v>471</v>
      </c>
      <c r="E466" s="46" t="s">
        <v>521</v>
      </c>
      <c r="F466" s="28">
        <v>2000</v>
      </c>
      <c r="G466" s="28">
        <v>1000</v>
      </c>
      <c r="H466" s="28">
        <v>1200</v>
      </c>
      <c r="I466" s="28">
        <v>500</v>
      </c>
      <c r="J466" s="50">
        <f t="shared" ref="J466:J468" si="349">SUM(F466:I466)</f>
        <v>4700</v>
      </c>
      <c r="K466" s="50">
        <f t="shared" si="343"/>
        <v>23500</v>
      </c>
      <c r="L466" s="30">
        <v>1</v>
      </c>
      <c r="M466" s="30">
        <f t="shared" si="344"/>
        <v>10000</v>
      </c>
      <c r="N466" s="30">
        <f t="shared" si="345"/>
        <v>5000</v>
      </c>
      <c r="O466" s="30">
        <f t="shared" si="346"/>
        <v>6000</v>
      </c>
      <c r="P466" s="48">
        <f>I466*L466*5</f>
        <v>2500</v>
      </c>
      <c r="Q466" s="48">
        <f>L466*K466</f>
        <v>23500</v>
      </c>
    </row>
    <row r="467" spans="1:17" ht="30" x14ac:dyDescent="0.25">
      <c r="A467" s="25"/>
      <c r="B467" s="25"/>
      <c r="C467" s="25" t="s">
        <v>1358</v>
      </c>
      <c r="D467" s="26" t="s">
        <v>471</v>
      </c>
      <c r="E467" s="46" t="s">
        <v>522</v>
      </c>
      <c r="F467" s="49">
        <v>500</v>
      </c>
      <c r="G467" s="49">
        <v>1000</v>
      </c>
      <c r="H467" s="49">
        <v>500</v>
      </c>
      <c r="I467" s="49">
        <v>2000</v>
      </c>
      <c r="J467" s="50">
        <f t="shared" si="349"/>
        <v>4000</v>
      </c>
      <c r="K467" s="50">
        <f t="shared" si="343"/>
        <v>20000</v>
      </c>
      <c r="L467" s="30">
        <v>1.8</v>
      </c>
      <c r="M467" s="30">
        <f t="shared" si="344"/>
        <v>4500</v>
      </c>
      <c r="N467" s="30">
        <f t="shared" si="345"/>
        <v>9000</v>
      </c>
      <c r="O467" s="30">
        <f t="shared" si="346"/>
        <v>4500</v>
      </c>
      <c r="P467" s="48">
        <f>I467*L467*5</f>
        <v>18000</v>
      </c>
      <c r="Q467" s="48">
        <f>L467*K467</f>
        <v>36000</v>
      </c>
    </row>
    <row r="468" spans="1:17" ht="30" x14ac:dyDescent="0.25">
      <c r="A468" s="25"/>
      <c r="B468" s="25"/>
      <c r="C468" s="25" t="s">
        <v>1359</v>
      </c>
      <c r="D468" s="26" t="s">
        <v>471</v>
      </c>
      <c r="E468" s="46" t="s">
        <v>523</v>
      </c>
      <c r="F468" s="28">
        <v>1000</v>
      </c>
      <c r="G468" s="28">
        <v>4000</v>
      </c>
      <c r="H468" s="28">
        <v>5000</v>
      </c>
      <c r="I468" s="28">
        <v>1000</v>
      </c>
      <c r="J468" s="50">
        <f t="shared" si="349"/>
        <v>11000</v>
      </c>
      <c r="K468" s="50">
        <f t="shared" si="343"/>
        <v>55000</v>
      </c>
      <c r="L468" s="30">
        <v>4</v>
      </c>
      <c r="M468" s="30">
        <f t="shared" si="344"/>
        <v>20000</v>
      </c>
      <c r="N468" s="30">
        <f t="shared" si="345"/>
        <v>80000</v>
      </c>
      <c r="O468" s="30">
        <f t="shared" si="346"/>
        <v>100000</v>
      </c>
      <c r="P468" s="48">
        <f>I468*L468*5</f>
        <v>20000</v>
      </c>
      <c r="Q468" s="48">
        <f>L468*K468</f>
        <v>220000</v>
      </c>
    </row>
    <row r="469" spans="1:17" s="9" customFormat="1" ht="21" x14ac:dyDescent="0.25">
      <c r="A469" s="10"/>
      <c r="B469" s="10"/>
      <c r="C469" s="11"/>
      <c r="D469" s="12"/>
      <c r="E469" s="32"/>
      <c r="F469" s="14"/>
      <c r="G469" s="14"/>
      <c r="H469" s="14"/>
      <c r="I469" s="14"/>
      <c r="J469" s="15"/>
      <c r="K469" s="15"/>
      <c r="L469" s="16"/>
      <c r="M469" s="17">
        <f t="shared" ref="M469:P469" si="350">SUM(M466:M468)</f>
        <v>34500</v>
      </c>
      <c r="N469" s="17">
        <f t="shared" si="350"/>
        <v>94000</v>
      </c>
      <c r="O469" s="17">
        <f t="shared" si="350"/>
        <v>110500</v>
      </c>
      <c r="P469" s="17">
        <f t="shared" si="350"/>
        <v>40500</v>
      </c>
      <c r="Q469" s="18">
        <f>SUM(Q466:Q468)</f>
        <v>279500</v>
      </c>
    </row>
    <row r="470" spans="1:17" s="9" customFormat="1" ht="21" x14ac:dyDescent="0.25">
      <c r="A470" s="10"/>
      <c r="B470" s="10"/>
      <c r="C470" s="11"/>
      <c r="D470" s="12"/>
      <c r="E470" s="32"/>
      <c r="F470" s="14"/>
      <c r="G470" s="14"/>
      <c r="H470" s="14"/>
      <c r="I470" s="14"/>
      <c r="J470" s="15"/>
      <c r="K470" s="15"/>
      <c r="L470" s="16"/>
      <c r="M470" s="17"/>
      <c r="N470" s="17"/>
      <c r="O470" s="17"/>
      <c r="P470" s="17"/>
      <c r="Q470" s="18"/>
    </row>
    <row r="471" spans="1:17" ht="42" x14ac:dyDescent="0.25">
      <c r="A471" s="19">
        <v>66</v>
      </c>
      <c r="B471" s="19" t="s">
        <v>1340</v>
      </c>
      <c r="C471" s="101"/>
      <c r="D471" s="21"/>
      <c r="E471" s="22" t="s">
        <v>524</v>
      </c>
      <c r="F471" s="88"/>
      <c r="G471" s="21"/>
      <c r="H471" s="21"/>
      <c r="I471" s="72"/>
      <c r="J471" s="33"/>
      <c r="K471" s="33"/>
      <c r="L471" s="34"/>
      <c r="M471" s="34"/>
      <c r="N471" s="34"/>
      <c r="O471" s="34"/>
      <c r="P471" s="65"/>
      <c r="Q471" s="65"/>
    </row>
    <row r="472" spans="1:17" ht="30.75" customHeight="1" x14ac:dyDescent="0.25">
      <c r="A472" s="25"/>
      <c r="B472" s="25"/>
      <c r="C472" s="25"/>
      <c r="D472" s="26" t="s">
        <v>526</v>
      </c>
      <c r="E472" s="46" t="s">
        <v>527</v>
      </c>
      <c r="F472" s="73">
        <v>1000</v>
      </c>
      <c r="G472" s="73">
        <v>500</v>
      </c>
      <c r="H472" s="73">
        <v>350</v>
      </c>
      <c r="I472" s="73">
        <v>0</v>
      </c>
      <c r="J472" s="50">
        <f t="shared" ref="J472" si="351">SUM(F472:I472)</f>
        <v>1850</v>
      </c>
      <c r="K472" s="50">
        <f t="shared" ref="K472" si="352">J472*5</f>
        <v>9250</v>
      </c>
      <c r="L472" s="30">
        <v>80</v>
      </c>
      <c r="M472" s="30">
        <f t="shared" ref="M472" si="353">F472*L472*5</f>
        <v>400000</v>
      </c>
      <c r="N472" s="30">
        <f t="shared" ref="N472" si="354">G472*L472*5</f>
        <v>200000</v>
      </c>
      <c r="O472" s="30">
        <f t="shared" ref="O472" si="355">H472*L472*5</f>
        <v>140000</v>
      </c>
      <c r="P472" s="48">
        <f>I472*L472*5</f>
        <v>0</v>
      </c>
      <c r="Q472" s="48">
        <f>L472*K472</f>
        <v>740000</v>
      </c>
    </row>
    <row r="473" spans="1:17" s="9" customFormat="1" ht="21" x14ac:dyDescent="0.25">
      <c r="A473" s="10"/>
      <c r="B473" s="10"/>
      <c r="C473" s="11"/>
      <c r="D473" s="12"/>
      <c r="E473" s="32"/>
      <c r="F473" s="14"/>
      <c r="G473" s="14"/>
      <c r="H473" s="14"/>
      <c r="I473" s="14"/>
      <c r="J473" s="15"/>
      <c r="K473" s="15"/>
      <c r="L473" s="16"/>
      <c r="M473" s="17">
        <f t="shared" ref="M473:P473" si="356">SUM(M472)</f>
        <v>400000</v>
      </c>
      <c r="N473" s="17">
        <f t="shared" si="356"/>
        <v>200000</v>
      </c>
      <c r="O473" s="17">
        <f t="shared" si="356"/>
        <v>140000</v>
      </c>
      <c r="P473" s="17">
        <f t="shared" si="356"/>
        <v>0</v>
      </c>
      <c r="Q473" s="18">
        <f>SUM(Q472)</f>
        <v>740000</v>
      </c>
    </row>
    <row r="474" spans="1:17" s="9" customFormat="1" ht="21" x14ac:dyDescent="0.25">
      <c r="A474" s="10"/>
      <c r="B474" s="10"/>
      <c r="C474" s="11"/>
      <c r="D474" s="12"/>
      <c r="E474" s="32"/>
      <c r="F474" s="14"/>
      <c r="G474" s="14"/>
      <c r="H474" s="14"/>
      <c r="I474" s="14"/>
      <c r="J474" s="15"/>
      <c r="K474" s="15"/>
      <c r="L474" s="16"/>
      <c r="M474" s="17"/>
      <c r="N474" s="17"/>
      <c r="O474" s="17"/>
      <c r="P474" s="17"/>
      <c r="Q474" s="18"/>
    </row>
    <row r="475" spans="1:17" ht="40.5" customHeight="1" x14ac:dyDescent="0.25">
      <c r="A475" s="19">
        <v>67</v>
      </c>
      <c r="B475" s="19" t="s">
        <v>1340</v>
      </c>
      <c r="C475" s="101"/>
      <c r="D475" s="21"/>
      <c r="E475" s="22" t="s">
        <v>528</v>
      </c>
      <c r="F475" s="88"/>
      <c r="G475" s="21"/>
      <c r="H475" s="21"/>
      <c r="I475" s="72"/>
      <c r="J475" s="33"/>
      <c r="K475" s="33"/>
      <c r="L475" s="34"/>
      <c r="M475" s="34"/>
      <c r="N475" s="34"/>
      <c r="O475" s="34"/>
      <c r="P475" s="65"/>
      <c r="Q475" s="65"/>
    </row>
    <row r="476" spans="1:17" x14ac:dyDescent="0.25">
      <c r="A476" s="25"/>
      <c r="B476" s="25"/>
      <c r="C476" s="25" t="s">
        <v>525</v>
      </c>
      <c r="D476" s="26" t="s">
        <v>530</v>
      </c>
      <c r="E476" s="46" t="s">
        <v>531</v>
      </c>
      <c r="F476" s="28"/>
      <c r="G476" s="28"/>
      <c r="H476" s="28"/>
      <c r="I476" s="28"/>
      <c r="J476" s="54"/>
      <c r="K476" s="54"/>
      <c r="L476" s="30"/>
      <c r="M476" s="30"/>
      <c r="N476" s="30"/>
      <c r="O476" s="30"/>
      <c r="P476" s="48"/>
      <c r="Q476" s="48"/>
    </row>
    <row r="477" spans="1:17" x14ac:dyDescent="0.25">
      <c r="A477" s="25"/>
      <c r="B477" s="25"/>
      <c r="C477" s="25"/>
      <c r="D477" s="26"/>
      <c r="E477" s="26" t="s">
        <v>532</v>
      </c>
      <c r="F477" s="28">
        <v>1000</v>
      </c>
      <c r="G477" s="28">
        <v>250</v>
      </c>
      <c r="H477" s="28">
        <v>20</v>
      </c>
      <c r="I477" s="28">
        <v>0</v>
      </c>
      <c r="J477" s="50">
        <f t="shared" ref="J477:J479" si="357">SUM(F477:I477)</f>
        <v>1270</v>
      </c>
      <c r="K477" s="50">
        <f t="shared" ref="K477:K479" si="358">J477*5</f>
        <v>6350</v>
      </c>
      <c r="L477" s="30">
        <v>6.8</v>
      </c>
      <c r="M477" s="30">
        <f t="shared" ref="M477:M479" si="359">F477*L477*5</f>
        <v>34000</v>
      </c>
      <c r="N477" s="30">
        <f t="shared" ref="N477:N479" si="360">G477*L477*5</f>
        <v>8500</v>
      </c>
      <c r="O477" s="30">
        <f t="shared" ref="O477:O479" si="361">H477*L477*5</f>
        <v>680</v>
      </c>
      <c r="P477" s="48">
        <f>I477*L477*5</f>
        <v>0</v>
      </c>
      <c r="Q477" s="48">
        <f>L477*K477</f>
        <v>43180</v>
      </c>
    </row>
    <row r="478" spans="1:17" x14ac:dyDescent="0.25">
      <c r="A478" s="25"/>
      <c r="B478" s="25"/>
      <c r="C478" s="25"/>
      <c r="D478" s="26"/>
      <c r="E478" s="26" t="s">
        <v>533</v>
      </c>
      <c r="F478" s="28">
        <v>1000</v>
      </c>
      <c r="G478" s="28">
        <v>250</v>
      </c>
      <c r="H478" s="28">
        <v>20</v>
      </c>
      <c r="I478" s="28">
        <v>0</v>
      </c>
      <c r="J478" s="50">
        <f t="shared" si="357"/>
        <v>1270</v>
      </c>
      <c r="K478" s="50">
        <f t="shared" si="358"/>
        <v>6350</v>
      </c>
      <c r="L478" s="30">
        <v>5.9</v>
      </c>
      <c r="M478" s="30">
        <f t="shared" si="359"/>
        <v>29500</v>
      </c>
      <c r="N478" s="30">
        <f t="shared" si="360"/>
        <v>7375</v>
      </c>
      <c r="O478" s="30">
        <f t="shared" si="361"/>
        <v>590</v>
      </c>
      <c r="P478" s="48">
        <f>I478*L478*5</f>
        <v>0</v>
      </c>
      <c r="Q478" s="48">
        <f>L478*K478</f>
        <v>37465</v>
      </c>
    </row>
    <row r="479" spans="1:17" x14ac:dyDescent="0.25">
      <c r="A479" s="25"/>
      <c r="B479" s="25"/>
      <c r="C479" s="25"/>
      <c r="D479" s="26"/>
      <c r="E479" s="26" t="s">
        <v>534</v>
      </c>
      <c r="F479" s="28">
        <v>1000</v>
      </c>
      <c r="G479" s="28">
        <v>250</v>
      </c>
      <c r="H479" s="28">
        <v>20</v>
      </c>
      <c r="I479" s="28">
        <v>0</v>
      </c>
      <c r="J479" s="50">
        <f t="shared" si="357"/>
        <v>1270</v>
      </c>
      <c r="K479" s="50">
        <f t="shared" si="358"/>
        <v>6350</v>
      </c>
      <c r="L479" s="30">
        <v>5.9</v>
      </c>
      <c r="M479" s="30">
        <f t="shared" si="359"/>
        <v>29500</v>
      </c>
      <c r="N479" s="30">
        <f t="shared" si="360"/>
        <v>7375</v>
      </c>
      <c r="O479" s="30">
        <f t="shared" si="361"/>
        <v>590</v>
      </c>
      <c r="P479" s="48">
        <f>I479*L479*5</f>
        <v>0</v>
      </c>
      <c r="Q479" s="48">
        <f>L479*K479</f>
        <v>37465</v>
      </c>
    </row>
    <row r="480" spans="1:17" ht="28.5" customHeight="1" x14ac:dyDescent="0.25">
      <c r="A480" s="25"/>
      <c r="B480" s="25"/>
      <c r="C480" s="25" t="s">
        <v>1360</v>
      </c>
      <c r="D480" s="26" t="s">
        <v>530</v>
      </c>
      <c r="E480" s="46" t="s">
        <v>536</v>
      </c>
      <c r="F480" s="28"/>
      <c r="G480" s="28"/>
      <c r="H480" s="28"/>
      <c r="I480" s="28"/>
      <c r="J480" s="54"/>
      <c r="K480" s="54"/>
      <c r="L480" s="30"/>
      <c r="M480" s="30"/>
      <c r="N480" s="30"/>
      <c r="O480" s="30"/>
      <c r="P480" s="48"/>
      <c r="Q480" s="48"/>
    </row>
    <row r="481" spans="1:17" x14ac:dyDescent="0.25">
      <c r="A481" s="25"/>
      <c r="B481" s="25"/>
      <c r="C481" s="25"/>
      <c r="D481" s="26"/>
      <c r="E481" s="26" t="s">
        <v>537</v>
      </c>
      <c r="F481" s="28">
        <v>200</v>
      </c>
      <c r="G481" s="28">
        <v>300</v>
      </c>
      <c r="H481" s="28">
        <v>20</v>
      </c>
      <c r="I481" s="28">
        <v>0</v>
      </c>
      <c r="J481" s="50">
        <f t="shared" ref="J481:J484" si="362">SUM(F481:I481)</f>
        <v>520</v>
      </c>
      <c r="K481" s="50">
        <f t="shared" ref="K481:K484" si="363">J481*5</f>
        <v>2600</v>
      </c>
      <c r="L481" s="30">
        <v>4.9000000000000004</v>
      </c>
      <c r="M481" s="30">
        <f t="shared" ref="M481:M484" si="364">F481*L481*5</f>
        <v>4900.0000000000009</v>
      </c>
      <c r="N481" s="30">
        <f t="shared" ref="N481:N484" si="365">G481*L481*5</f>
        <v>7350</v>
      </c>
      <c r="O481" s="30">
        <f t="shared" ref="O481:O484" si="366">H481*L481*5</f>
        <v>490</v>
      </c>
      <c r="P481" s="48">
        <f>I481*L481*5</f>
        <v>0</v>
      </c>
      <c r="Q481" s="48">
        <f>L481*K481</f>
        <v>12740.000000000002</v>
      </c>
    </row>
    <row r="482" spans="1:17" x14ac:dyDescent="0.25">
      <c r="A482" s="25"/>
      <c r="B482" s="25"/>
      <c r="C482" s="25"/>
      <c r="D482" s="26"/>
      <c r="E482" s="26" t="s">
        <v>538</v>
      </c>
      <c r="F482" s="28">
        <v>200</v>
      </c>
      <c r="G482" s="28">
        <v>200</v>
      </c>
      <c r="H482" s="28">
        <v>20</v>
      </c>
      <c r="I482" s="28">
        <v>0</v>
      </c>
      <c r="J482" s="50">
        <f t="shared" si="362"/>
        <v>420</v>
      </c>
      <c r="K482" s="50">
        <f t="shared" si="363"/>
        <v>2100</v>
      </c>
      <c r="L482" s="30">
        <v>5.3</v>
      </c>
      <c r="M482" s="30">
        <f t="shared" si="364"/>
        <v>5300</v>
      </c>
      <c r="N482" s="30">
        <f t="shared" si="365"/>
        <v>5300</v>
      </c>
      <c r="O482" s="30">
        <f t="shared" si="366"/>
        <v>530</v>
      </c>
      <c r="P482" s="48">
        <f>I482*L482*5</f>
        <v>0</v>
      </c>
      <c r="Q482" s="48">
        <f>L482*K482</f>
        <v>11130</v>
      </c>
    </row>
    <row r="483" spans="1:17" x14ac:dyDescent="0.25">
      <c r="A483" s="25"/>
      <c r="B483" s="25"/>
      <c r="C483" s="25"/>
      <c r="D483" s="26"/>
      <c r="E483" s="26" t="s">
        <v>539</v>
      </c>
      <c r="F483" s="28">
        <v>200</v>
      </c>
      <c r="G483" s="28">
        <v>200</v>
      </c>
      <c r="H483" s="28">
        <v>700</v>
      </c>
      <c r="I483" s="28">
        <v>600</v>
      </c>
      <c r="J483" s="50">
        <f t="shared" si="362"/>
        <v>1700</v>
      </c>
      <c r="K483" s="50">
        <f t="shared" si="363"/>
        <v>8500</v>
      </c>
      <c r="L483" s="30">
        <v>6</v>
      </c>
      <c r="M483" s="30">
        <f t="shared" si="364"/>
        <v>6000</v>
      </c>
      <c r="N483" s="30">
        <f t="shared" si="365"/>
        <v>6000</v>
      </c>
      <c r="O483" s="30">
        <f t="shared" si="366"/>
        <v>21000</v>
      </c>
      <c r="P483" s="48">
        <f>I483*L483*5</f>
        <v>18000</v>
      </c>
      <c r="Q483" s="48">
        <f>L483*K483</f>
        <v>51000</v>
      </c>
    </row>
    <row r="484" spans="1:17" x14ac:dyDescent="0.25">
      <c r="A484" s="25"/>
      <c r="B484" s="25"/>
      <c r="C484" s="25" t="s">
        <v>1361</v>
      </c>
      <c r="D484" s="26" t="s">
        <v>530</v>
      </c>
      <c r="E484" s="26" t="s">
        <v>540</v>
      </c>
      <c r="F484" s="28">
        <v>500</v>
      </c>
      <c r="G484" s="28">
        <v>600</v>
      </c>
      <c r="H484" s="28">
        <v>20</v>
      </c>
      <c r="I484" s="28">
        <v>100</v>
      </c>
      <c r="J484" s="50">
        <f t="shared" si="362"/>
        <v>1220</v>
      </c>
      <c r="K484" s="50">
        <f t="shared" si="363"/>
        <v>6100</v>
      </c>
      <c r="L484" s="30">
        <v>8</v>
      </c>
      <c r="M484" s="30">
        <f t="shared" si="364"/>
        <v>20000</v>
      </c>
      <c r="N484" s="30">
        <f t="shared" si="365"/>
        <v>24000</v>
      </c>
      <c r="O484" s="30">
        <f t="shared" si="366"/>
        <v>800</v>
      </c>
      <c r="P484" s="48">
        <f>I484*L484*5</f>
        <v>4000</v>
      </c>
      <c r="Q484" s="48">
        <f>L484*K484</f>
        <v>48800</v>
      </c>
    </row>
    <row r="485" spans="1:17" s="9" customFormat="1" ht="21" x14ac:dyDescent="0.25">
      <c r="A485" s="10"/>
      <c r="B485" s="10"/>
      <c r="C485" s="11"/>
      <c r="D485" s="12"/>
      <c r="E485" s="32" t="s">
        <v>15</v>
      </c>
      <c r="F485" s="14"/>
      <c r="G485" s="14"/>
      <c r="H485" s="14"/>
      <c r="I485" s="14"/>
      <c r="J485" s="15"/>
      <c r="K485" s="15"/>
      <c r="L485" s="16"/>
      <c r="M485" s="17">
        <f t="shared" ref="M485:P485" si="367">SUM(M476:M484)</f>
        <v>129200</v>
      </c>
      <c r="N485" s="17">
        <f t="shared" si="367"/>
        <v>65900</v>
      </c>
      <c r="O485" s="17">
        <f t="shared" si="367"/>
        <v>24680</v>
      </c>
      <c r="P485" s="17">
        <f t="shared" si="367"/>
        <v>22000</v>
      </c>
      <c r="Q485" s="18">
        <f>SUM(Q476:Q484)</f>
        <v>241780</v>
      </c>
    </row>
    <row r="486" spans="1:17" s="9" customFormat="1" ht="21" x14ac:dyDescent="0.25">
      <c r="A486" s="10"/>
      <c r="B486" s="10"/>
      <c r="C486" s="11"/>
      <c r="D486" s="12"/>
      <c r="E486" s="32"/>
      <c r="F486" s="14"/>
      <c r="G486" s="14"/>
      <c r="H486" s="14"/>
      <c r="I486" s="14"/>
      <c r="J486" s="15"/>
      <c r="K486" s="15"/>
      <c r="L486" s="16"/>
      <c r="M486" s="17"/>
      <c r="N486" s="17"/>
      <c r="O486" s="17"/>
      <c r="P486" s="17"/>
      <c r="Q486" s="18"/>
    </row>
    <row r="487" spans="1:17" ht="23.25" x14ac:dyDescent="0.25">
      <c r="A487" s="19">
        <v>68</v>
      </c>
      <c r="B487" s="19" t="s">
        <v>1340</v>
      </c>
      <c r="C487" s="101"/>
      <c r="D487" s="21"/>
      <c r="E487" s="22" t="s">
        <v>541</v>
      </c>
      <c r="F487" s="88"/>
      <c r="G487" s="21"/>
      <c r="H487" s="21"/>
      <c r="I487" s="72"/>
      <c r="J487" s="33"/>
      <c r="K487" s="33"/>
      <c r="L487" s="34"/>
      <c r="M487" s="34"/>
      <c r="N487" s="34"/>
      <c r="O487" s="34"/>
      <c r="P487" s="65"/>
      <c r="Q487" s="65"/>
    </row>
    <row r="488" spans="1:17" ht="29.25" customHeight="1" x14ac:dyDescent="0.25">
      <c r="A488" s="25"/>
      <c r="B488" s="25"/>
      <c r="C488" s="25" t="s">
        <v>529</v>
      </c>
      <c r="D488" s="26" t="s">
        <v>542</v>
      </c>
      <c r="E488" s="84" t="s">
        <v>543</v>
      </c>
      <c r="F488" s="28"/>
      <c r="G488" s="28"/>
      <c r="H488" s="28"/>
      <c r="I488" s="28"/>
      <c r="J488" s="54"/>
      <c r="K488" s="54"/>
      <c r="L488" s="30"/>
      <c r="M488" s="30"/>
      <c r="N488" s="30"/>
      <c r="O488" s="30"/>
      <c r="P488" s="48"/>
      <c r="Q488" s="48"/>
    </row>
    <row r="489" spans="1:17" x14ac:dyDescent="0.25">
      <c r="A489" s="25"/>
      <c r="B489" s="25"/>
      <c r="C489" s="25"/>
      <c r="D489" s="26"/>
      <c r="E489" s="26" t="s">
        <v>544</v>
      </c>
      <c r="F489" s="28">
        <v>1000</v>
      </c>
      <c r="G489" s="28">
        <v>1000</v>
      </c>
      <c r="H489" s="28">
        <v>1300</v>
      </c>
      <c r="I489" s="28">
        <v>300</v>
      </c>
      <c r="J489" s="50">
        <f t="shared" ref="J489" si="368">SUM(F489:I489)</f>
        <v>3600</v>
      </c>
      <c r="K489" s="50">
        <f t="shared" ref="K489" si="369">J489*5</f>
        <v>18000</v>
      </c>
      <c r="L489" s="30">
        <v>8</v>
      </c>
      <c r="M489" s="30">
        <f>F489*L489*5</f>
        <v>40000</v>
      </c>
      <c r="N489" s="30">
        <f t="shared" ref="N489" si="370">G489*L489*5</f>
        <v>40000</v>
      </c>
      <c r="O489" s="30">
        <f t="shared" ref="O489" si="371">H489*L489*5</f>
        <v>52000</v>
      </c>
      <c r="P489" s="48">
        <f>I489*L489*5</f>
        <v>12000</v>
      </c>
      <c r="Q489" s="48">
        <f>L489*K489</f>
        <v>144000</v>
      </c>
    </row>
    <row r="490" spans="1:17" x14ac:dyDescent="0.25">
      <c r="A490" s="25"/>
      <c r="B490" s="25"/>
      <c r="C490" s="25" t="s">
        <v>535</v>
      </c>
      <c r="D490" s="26" t="s">
        <v>542</v>
      </c>
      <c r="E490" s="46" t="s">
        <v>545</v>
      </c>
      <c r="F490" s="28"/>
      <c r="G490" s="28"/>
      <c r="H490" s="28"/>
      <c r="I490" s="28"/>
      <c r="J490" s="54"/>
      <c r="K490" s="54"/>
      <c r="L490" s="30"/>
      <c r="M490" s="30"/>
      <c r="N490" s="30"/>
      <c r="O490" s="30"/>
      <c r="P490" s="48"/>
      <c r="Q490" s="48"/>
    </row>
    <row r="491" spans="1:17" x14ac:dyDescent="0.25">
      <c r="A491" s="25"/>
      <c r="B491" s="25"/>
      <c r="C491" s="25"/>
      <c r="D491" s="26"/>
      <c r="E491" s="26" t="s">
        <v>546</v>
      </c>
      <c r="F491" s="28">
        <v>100</v>
      </c>
      <c r="G491" s="28">
        <v>100</v>
      </c>
      <c r="H491" s="28">
        <v>100</v>
      </c>
      <c r="I491" s="28">
        <v>50</v>
      </c>
      <c r="J491" s="50">
        <f t="shared" ref="J491:J516" si="372">SUM(F491:I491)</f>
        <v>350</v>
      </c>
      <c r="K491" s="50">
        <f t="shared" ref="K491:K516" si="373">J491*5</f>
        <v>1750</v>
      </c>
      <c r="L491" s="30">
        <v>6</v>
      </c>
      <c r="M491" s="30">
        <f t="shared" ref="M491:M512" si="374">F491*L491*5</f>
        <v>3000</v>
      </c>
      <c r="N491" s="30">
        <f t="shared" ref="N491:N516" si="375">G491*L491*5</f>
        <v>3000</v>
      </c>
      <c r="O491" s="30">
        <f t="shared" ref="O491:O516" si="376">H491*L491*5</f>
        <v>3000</v>
      </c>
      <c r="P491" s="48">
        <f>I491*L491*5</f>
        <v>1500</v>
      </c>
      <c r="Q491" s="48">
        <f>L491*K491</f>
        <v>10500</v>
      </c>
    </row>
    <row r="492" spans="1:17" s="9" customFormat="1" ht="21" x14ac:dyDescent="0.25">
      <c r="A492" s="10"/>
      <c r="B492" s="10"/>
      <c r="C492" s="11"/>
      <c r="D492" s="12"/>
      <c r="E492" s="32"/>
      <c r="F492" s="14"/>
      <c r="G492" s="14"/>
      <c r="H492" s="14"/>
      <c r="I492" s="14"/>
      <c r="J492" s="15"/>
      <c r="K492" s="15"/>
      <c r="L492" s="16"/>
      <c r="M492" s="17">
        <f>SUM(M489:M491)</f>
        <v>43000</v>
      </c>
      <c r="N492" s="17">
        <f>SUM(N489:N491)</f>
        <v>43000</v>
      </c>
      <c r="O492" s="17">
        <f>SUM(O489:O491)</f>
        <v>55000</v>
      </c>
      <c r="P492" s="17">
        <f>SUM(P489:P491)</f>
        <v>13500</v>
      </c>
      <c r="Q492" s="18">
        <f>SUM(Q489:Q491)</f>
        <v>154500</v>
      </c>
    </row>
    <row r="493" spans="1:17" s="9" customFormat="1" ht="21" x14ac:dyDescent="0.25">
      <c r="A493" s="10"/>
      <c r="B493" s="10"/>
      <c r="C493" s="11"/>
      <c r="D493" s="12"/>
      <c r="E493" s="32"/>
      <c r="F493" s="14"/>
      <c r="G493" s="14"/>
      <c r="H493" s="14"/>
      <c r="I493" s="14"/>
      <c r="J493" s="15"/>
      <c r="K493" s="15"/>
      <c r="L493" s="16"/>
      <c r="M493" s="17"/>
      <c r="N493" s="17"/>
      <c r="O493" s="17"/>
      <c r="P493" s="17"/>
      <c r="Q493" s="18"/>
    </row>
    <row r="494" spans="1:17" ht="23.25" x14ac:dyDescent="0.25">
      <c r="A494" s="19">
        <v>69</v>
      </c>
      <c r="B494" s="19" t="s">
        <v>1340</v>
      </c>
      <c r="C494" s="101"/>
      <c r="D494" s="21"/>
      <c r="E494" s="22" t="s">
        <v>547</v>
      </c>
      <c r="F494" s="88"/>
      <c r="G494" s="21"/>
      <c r="H494" s="21"/>
      <c r="I494" s="72"/>
      <c r="J494" s="33"/>
      <c r="K494" s="33"/>
      <c r="L494" s="34"/>
      <c r="M494" s="34"/>
      <c r="N494" s="34"/>
      <c r="O494" s="34"/>
      <c r="P494" s="65"/>
      <c r="Q494" s="65"/>
    </row>
    <row r="495" spans="1:17" x14ac:dyDescent="0.25">
      <c r="A495" s="36"/>
      <c r="B495" s="36"/>
      <c r="C495" s="25"/>
      <c r="D495" s="26" t="s">
        <v>15</v>
      </c>
      <c r="E495" s="46" t="s">
        <v>549</v>
      </c>
      <c r="F495" s="49"/>
      <c r="G495" s="26"/>
      <c r="H495" s="26"/>
      <c r="I495" s="69"/>
      <c r="J495" s="54"/>
      <c r="K495" s="54"/>
      <c r="L495" s="30"/>
      <c r="M495" s="30"/>
      <c r="N495" s="30"/>
      <c r="O495" s="30"/>
      <c r="P495" s="48"/>
      <c r="Q495" s="48"/>
    </row>
    <row r="496" spans="1:17" x14ac:dyDescent="0.25">
      <c r="A496" s="25" t="s">
        <v>15</v>
      </c>
      <c r="B496" s="25"/>
      <c r="C496" s="25" t="s">
        <v>15</v>
      </c>
      <c r="D496" s="26" t="s">
        <v>550</v>
      </c>
      <c r="E496" s="26" t="s">
        <v>551</v>
      </c>
      <c r="F496" s="73">
        <v>2000</v>
      </c>
      <c r="G496" s="73">
        <v>0</v>
      </c>
      <c r="H496" s="73">
        <v>100</v>
      </c>
      <c r="I496" s="28">
        <v>0</v>
      </c>
      <c r="J496" s="50">
        <f>SUM(F496:I496)</f>
        <v>2100</v>
      </c>
      <c r="K496" s="50">
        <f>J496*5</f>
        <v>10500</v>
      </c>
      <c r="L496" s="30">
        <v>18</v>
      </c>
      <c r="M496" s="30">
        <f>F496*L496*5</f>
        <v>180000</v>
      </c>
      <c r="N496" s="30">
        <f>G496*L496*5</f>
        <v>0</v>
      </c>
      <c r="O496" s="30">
        <f>H496*L496*5</f>
        <v>9000</v>
      </c>
      <c r="P496" s="48">
        <f t="shared" ref="P496:P503" si="377">I496*L496*5</f>
        <v>0</v>
      </c>
      <c r="Q496" s="48">
        <f t="shared" ref="Q496:Q503" si="378">L496*K496</f>
        <v>189000</v>
      </c>
    </row>
    <row r="497" spans="1:17" s="9" customFormat="1" ht="21" x14ac:dyDescent="0.25">
      <c r="A497" s="10"/>
      <c r="B497" s="10"/>
      <c r="C497" s="11"/>
      <c r="D497" s="12"/>
      <c r="E497" s="32"/>
      <c r="F497" s="14"/>
      <c r="G497" s="14"/>
      <c r="H497" s="14"/>
      <c r="I497" s="14"/>
      <c r="J497" s="15"/>
      <c r="K497" s="15"/>
      <c r="L497" s="16"/>
      <c r="M497" s="17">
        <f>SUM(M495:M496)</f>
        <v>180000</v>
      </c>
      <c r="N497" s="17">
        <f>SUM(N495:N496)</f>
        <v>0</v>
      </c>
      <c r="O497" s="17">
        <f>SUM(O495:O496)</f>
        <v>9000</v>
      </c>
      <c r="P497" s="17">
        <f>SUM(P495:P496)</f>
        <v>0</v>
      </c>
      <c r="Q497" s="18">
        <f>SUM(Q495:Q496)</f>
        <v>189000</v>
      </c>
    </row>
    <row r="498" spans="1:17" s="9" customFormat="1" ht="21" x14ac:dyDescent="0.25">
      <c r="A498" s="10"/>
      <c r="B498" s="10"/>
      <c r="C498" s="11"/>
      <c r="D498" s="12"/>
      <c r="E498" s="32"/>
      <c r="F498" s="14"/>
      <c r="G498" s="14"/>
      <c r="H498" s="14"/>
      <c r="I498" s="14"/>
      <c r="J498" s="15"/>
      <c r="K498" s="15"/>
      <c r="L498" s="16"/>
      <c r="M498" s="17"/>
      <c r="N498" s="17"/>
      <c r="O498" s="17"/>
      <c r="P498" s="17"/>
      <c r="Q498" s="18"/>
    </row>
    <row r="499" spans="1:17" ht="23.25" x14ac:dyDescent="0.25">
      <c r="A499" s="19">
        <v>70</v>
      </c>
      <c r="B499" s="19" t="s">
        <v>1340</v>
      </c>
      <c r="C499" s="101"/>
      <c r="D499" s="21"/>
      <c r="E499" s="22" t="s">
        <v>552</v>
      </c>
      <c r="F499" s="88"/>
      <c r="G499" s="21"/>
      <c r="H499" s="21"/>
      <c r="I499" s="72"/>
      <c r="J499" s="33"/>
      <c r="K499" s="33"/>
      <c r="L499" s="34"/>
      <c r="M499" s="34"/>
      <c r="N499" s="34"/>
      <c r="O499" s="34"/>
      <c r="P499" s="65"/>
      <c r="Q499" s="65"/>
    </row>
    <row r="500" spans="1:17" x14ac:dyDescent="0.25">
      <c r="A500" s="25"/>
      <c r="B500" s="25"/>
      <c r="C500" s="25" t="s">
        <v>548</v>
      </c>
      <c r="D500" s="26" t="s">
        <v>550</v>
      </c>
      <c r="E500" s="46" t="s">
        <v>554</v>
      </c>
      <c r="F500" s="28">
        <v>1000</v>
      </c>
      <c r="G500" s="28"/>
      <c r="H500" s="28"/>
      <c r="I500" s="28"/>
      <c r="J500" s="50">
        <f t="shared" si="372"/>
        <v>1000</v>
      </c>
      <c r="K500" s="50">
        <f t="shared" si="373"/>
        <v>5000</v>
      </c>
      <c r="L500" s="30">
        <v>8</v>
      </c>
      <c r="M500" s="30">
        <f t="shared" si="374"/>
        <v>40000</v>
      </c>
      <c r="N500" s="30">
        <f t="shared" si="375"/>
        <v>0</v>
      </c>
      <c r="O500" s="30">
        <f t="shared" si="376"/>
        <v>0</v>
      </c>
      <c r="P500" s="48">
        <f t="shared" si="377"/>
        <v>0</v>
      </c>
      <c r="Q500" s="48">
        <f t="shared" si="378"/>
        <v>40000</v>
      </c>
    </row>
    <row r="501" spans="1:17" x14ac:dyDescent="0.25">
      <c r="A501" s="25"/>
      <c r="B501" s="25"/>
      <c r="C501" s="25" t="s">
        <v>1362</v>
      </c>
      <c r="D501" s="26" t="s">
        <v>556</v>
      </c>
      <c r="E501" s="46" t="s">
        <v>557</v>
      </c>
      <c r="F501" s="28">
        <v>1000</v>
      </c>
      <c r="G501" s="28">
        <v>400</v>
      </c>
      <c r="H501" s="28">
        <v>500</v>
      </c>
      <c r="I501" s="28">
        <v>20</v>
      </c>
      <c r="J501" s="50">
        <f t="shared" si="372"/>
        <v>1920</v>
      </c>
      <c r="K501" s="50">
        <f t="shared" si="373"/>
        <v>9600</v>
      </c>
      <c r="L501" s="30">
        <v>4</v>
      </c>
      <c r="M501" s="30">
        <f t="shared" si="374"/>
        <v>20000</v>
      </c>
      <c r="N501" s="30">
        <f t="shared" si="375"/>
        <v>8000</v>
      </c>
      <c r="O501" s="30">
        <f t="shared" si="376"/>
        <v>10000</v>
      </c>
      <c r="P501" s="48">
        <f t="shared" si="377"/>
        <v>400</v>
      </c>
      <c r="Q501" s="48">
        <f t="shared" si="378"/>
        <v>38400</v>
      </c>
    </row>
    <row r="502" spans="1:17" s="61" customFormat="1" ht="30" x14ac:dyDescent="0.25">
      <c r="A502" s="25"/>
      <c r="B502" s="25"/>
      <c r="C502" s="25" t="s">
        <v>1363</v>
      </c>
      <c r="D502" s="26" t="s">
        <v>556</v>
      </c>
      <c r="E502" s="46" t="s">
        <v>558</v>
      </c>
      <c r="F502" s="28">
        <v>200</v>
      </c>
      <c r="G502" s="28">
        <v>300</v>
      </c>
      <c r="H502" s="28">
        <v>20</v>
      </c>
      <c r="I502" s="28">
        <v>70</v>
      </c>
      <c r="J502" s="50">
        <f t="shared" si="372"/>
        <v>590</v>
      </c>
      <c r="K502" s="50">
        <f t="shared" si="373"/>
        <v>2950</v>
      </c>
      <c r="L502" s="30">
        <v>4</v>
      </c>
      <c r="M502" s="30">
        <f t="shared" si="374"/>
        <v>4000</v>
      </c>
      <c r="N502" s="30">
        <f t="shared" si="375"/>
        <v>6000</v>
      </c>
      <c r="O502" s="30">
        <f t="shared" si="376"/>
        <v>400</v>
      </c>
      <c r="P502" s="48">
        <f t="shared" si="377"/>
        <v>1400</v>
      </c>
      <c r="Q502" s="48">
        <f t="shared" si="378"/>
        <v>11800</v>
      </c>
    </row>
    <row r="503" spans="1:17" s="61" customFormat="1" ht="30" x14ac:dyDescent="0.25">
      <c r="A503" s="25"/>
      <c r="B503" s="25"/>
      <c r="C503" s="25" t="s">
        <v>1364</v>
      </c>
      <c r="D503" s="26" t="s">
        <v>556</v>
      </c>
      <c r="E503" s="46" t="s">
        <v>559</v>
      </c>
      <c r="F503" s="28">
        <v>200</v>
      </c>
      <c r="G503" s="28">
        <v>300</v>
      </c>
      <c r="H503" s="28">
        <v>20</v>
      </c>
      <c r="I503" s="28">
        <v>30</v>
      </c>
      <c r="J503" s="50">
        <f t="shared" si="372"/>
        <v>550</v>
      </c>
      <c r="K503" s="50">
        <f t="shared" si="373"/>
        <v>2750</v>
      </c>
      <c r="L503" s="30">
        <v>4</v>
      </c>
      <c r="M503" s="30">
        <f t="shared" si="374"/>
        <v>4000</v>
      </c>
      <c r="N503" s="30">
        <f t="shared" si="375"/>
        <v>6000</v>
      </c>
      <c r="O503" s="30">
        <f t="shared" si="376"/>
        <v>400</v>
      </c>
      <c r="P503" s="48">
        <f t="shared" si="377"/>
        <v>600</v>
      </c>
      <c r="Q503" s="48">
        <f t="shared" si="378"/>
        <v>11000</v>
      </c>
    </row>
    <row r="504" spans="1:17" ht="30" x14ac:dyDescent="0.25">
      <c r="A504" s="25"/>
      <c r="B504" s="25"/>
      <c r="C504" s="25" t="s">
        <v>1365</v>
      </c>
      <c r="D504" s="26" t="s">
        <v>560</v>
      </c>
      <c r="E504" s="46" t="s">
        <v>561</v>
      </c>
      <c r="F504" s="28"/>
      <c r="G504" s="28"/>
      <c r="H504" s="28"/>
      <c r="I504" s="28"/>
      <c r="J504" s="54"/>
      <c r="K504" s="54"/>
      <c r="L504" s="30"/>
      <c r="M504" s="30"/>
      <c r="N504" s="30"/>
      <c r="O504" s="30"/>
      <c r="P504" s="48"/>
      <c r="Q504" s="48"/>
    </row>
    <row r="505" spans="1:17" x14ac:dyDescent="0.25">
      <c r="A505" s="25"/>
      <c r="B505" s="25"/>
      <c r="C505" s="25"/>
      <c r="D505" s="26"/>
      <c r="E505" s="26" t="s">
        <v>562</v>
      </c>
      <c r="F505" s="28">
        <v>20</v>
      </c>
      <c r="G505" s="28">
        <v>20</v>
      </c>
      <c r="H505" s="28">
        <v>1500</v>
      </c>
      <c r="I505" s="28">
        <v>0</v>
      </c>
      <c r="J505" s="50">
        <f>SUM(F505:I505)</f>
        <v>1540</v>
      </c>
      <c r="K505" s="50">
        <f>J505*5</f>
        <v>7700</v>
      </c>
      <c r="L505" s="30">
        <v>5</v>
      </c>
      <c r="M505" s="30">
        <f>F505*L505*5</f>
        <v>500</v>
      </c>
      <c r="N505" s="30">
        <f>G505*L505*5</f>
        <v>500</v>
      </c>
      <c r="O505" s="30">
        <f>H505*L505*5</f>
        <v>37500</v>
      </c>
      <c r="P505" s="48">
        <f>I505*L505*5</f>
        <v>0</v>
      </c>
      <c r="Q505" s="48">
        <f>L505*K505</f>
        <v>38500</v>
      </c>
    </row>
    <row r="506" spans="1:17" x14ac:dyDescent="0.25">
      <c r="A506" s="25"/>
      <c r="B506" s="25"/>
      <c r="C506" s="25"/>
      <c r="D506" s="26"/>
      <c r="E506" s="26" t="s">
        <v>563</v>
      </c>
      <c r="F506" s="28"/>
      <c r="G506" s="28">
        <v>20</v>
      </c>
      <c r="H506" s="28">
        <v>10</v>
      </c>
      <c r="I506" s="28">
        <v>50</v>
      </c>
      <c r="J506" s="50">
        <f>SUM(F506:I506)</f>
        <v>80</v>
      </c>
      <c r="K506" s="50">
        <f>J506*5</f>
        <v>400</v>
      </c>
      <c r="L506" s="30">
        <v>5</v>
      </c>
      <c r="M506" s="30">
        <f>F506*L506*5</f>
        <v>0</v>
      </c>
      <c r="N506" s="30">
        <f>G506*L506*5</f>
        <v>500</v>
      </c>
      <c r="O506" s="30">
        <f>H506*L506*5</f>
        <v>250</v>
      </c>
      <c r="P506" s="48">
        <f>I506*L506*5</f>
        <v>1250</v>
      </c>
      <c r="Q506" s="48">
        <f>L506*K506</f>
        <v>2000</v>
      </c>
    </row>
    <row r="507" spans="1:17" x14ac:dyDescent="0.25">
      <c r="A507" s="25"/>
      <c r="B507" s="25"/>
      <c r="C507" s="25"/>
      <c r="D507" s="26"/>
      <c r="E507" s="26" t="s">
        <v>564</v>
      </c>
      <c r="F507" s="28">
        <v>0</v>
      </c>
      <c r="G507" s="28">
        <v>50</v>
      </c>
      <c r="H507" s="28">
        <v>800</v>
      </c>
      <c r="I507" s="28">
        <v>300</v>
      </c>
      <c r="J507" s="50">
        <f>SUM(F507:I507)</f>
        <v>1150</v>
      </c>
      <c r="K507" s="50">
        <f>J507*5</f>
        <v>5750</v>
      </c>
      <c r="L507" s="30">
        <v>5</v>
      </c>
      <c r="M507" s="30">
        <f>F507*L507*5</f>
        <v>0</v>
      </c>
      <c r="N507" s="30">
        <f>G507*L507*5</f>
        <v>1250</v>
      </c>
      <c r="O507" s="30">
        <f>H507*L507*5</f>
        <v>20000</v>
      </c>
      <c r="P507" s="48">
        <f>I507*L507*5</f>
        <v>7500</v>
      </c>
      <c r="Q507" s="48">
        <f>L507*K507</f>
        <v>28750</v>
      </c>
    </row>
    <row r="508" spans="1:17" x14ac:dyDescent="0.25">
      <c r="A508" s="25"/>
      <c r="B508" s="25"/>
      <c r="C508" s="25"/>
      <c r="D508" s="26"/>
      <c r="E508" s="26" t="s">
        <v>565</v>
      </c>
      <c r="F508" s="28">
        <v>20</v>
      </c>
      <c r="G508" s="28">
        <v>50</v>
      </c>
      <c r="H508" s="28">
        <v>10</v>
      </c>
      <c r="I508" s="28">
        <v>180</v>
      </c>
      <c r="J508" s="50">
        <f>SUM(F508:I508)</f>
        <v>260</v>
      </c>
      <c r="K508" s="50">
        <f>J508*5</f>
        <v>1300</v>
      </c>
      <c r="L508" s="30">
        <v>5</v>
      </c>
      <c r="M508" s="30">
        <f>F508*L508*5</f>
        <v>500</v>
      </c>
      <c r="N508" s="30">
        <f>G508*L508*5</f>
        <v>1250</v>
      </c>
      <c r="O508" s="30">
        <f>H508*L508*5</f>
        <v>250</v>
      </c>
      <c r="P508" s="48">
        <f>I508*L508*5</f>
        <v>4500</v>
      </c>
      <c r="Q508" s="48">
        <f>L508*K508</f>
        <v>6500</v>
      </c>
    </row>
    <row r="509" spans="1:17" x14ac:dyDescent="0.25">
      <c r="A509" s="25"/>
      <c r="B509" s="25"/>
      <c r="C509" s="25" t="s">
        <v>1366</v>
      </c>
      <c r="D509" s="26" t="s">
        <v>566</v>
      </c>
      <c r="E509" s="46" t="s">
        <v>567</v>
      </c>
      <c r="F509" s="28">
        <v>500</v>
      </c>
      <c r="G509" s="28">
        <v>300</v>
      </c>
      <c r="H509" s="28">
        <v>0</v>
      </c>
      <c r="I509" s="28">
        <v>0</v>
      </c>
      <c r="J509" s="50">
        <f>SUM(F509:I509)</f>
        <v>800</v>
      </c>
      <c r="K509" s="50">
        <f>J509*5</f>
        <v>4000</v>
      </c>
      <c r="L509" s="30">
        <v>5</v>
      </c>
      <c r="M509" s="30">
        <f t="shared" ref="M509" si="379">F509*L509*5</f>
        <v>12500</v>
      </c>
      <c r="N509" s="30">
        <f t="shared" ref="N509" si="380">G509*L509*5</f>
        <v>7500</v>
      </c>
      <c r="O509" s="30">
        <f t="shared" ref="O509" si="381">H509*L509*5</f>
        <v>0</v>
      </c>
      <c r="P509" s="48">
        <f>I509*L509*5</f>
        <v>0</v>
      </c>
      <c r="Q509" s="48">
        <f>L509*K509</f>
        <v>20000</v>
      </c>
    </row>
    <row r="510" spans="1:17" x14ac:dyDescent="0.25">
      <c r="A510" s="25"/>
      <c r="B510" s="25"/>
      <c r="C510" s="25" t="s">
        <v>1367</v>
      </c>
      <c r="D510" s="26" t="s">
        <v>568</v>
      </c>
      <c r="E510" s="46" t="s">
        <v>569</v>
      </c>
      <c r="F510" s="28"/>
      <c r="G510" s="28"/>
      <c r="H510" s="28"/>
      <c r="I510" s="28"/>
      <c r="J510" s="54"/>
      <c r="K510" s="54"/>
      <c r="L510" s="30"/>
      <c r="M510" s="30"/>
      <c r="N510" s="30"/>
      <c r="O510" s="30"/>
      <c r="P510" s="48"/>
      <c r="Q510" s="48"/>
    </row>
    <row r="511" spans="1:17" x14ac:dyDescent="0.25">
      <c r="A511" s="25"/>
      <c r="B511" s="25"/>
      <c r="C511" s="25" t="s">
        <v>15</v>
      </c>
      <c r="D511" s="26"/>
      <c r="E511" s="26" t="s">
        <v>570</v>
      </c>
      <c r="F511" s="28">
        <v>0</v>
      </c>
      <c r="G511" s="28">
        <v>200</v>
      </c>
      <c r="H511" s="28">
        <v>10</v>
      </c>
      <c r="I511" s="28">
        <v>200</v>
      </c>
      <c r="J511" s="50">
        <f t="shared" ref="J511" si="382">SUM(F511:I511)</f>
        <v>410</v>
      </c>
      <c r="K511" s="50">
        <f t="shared" ref="K511" si="383">J511*5</f>
        <v>2050</v>
      </c>
      <c r="L511" s="30">
        <v>4</v>
      </c>
      <c r="M511" s="30">
        <f t="shared" ref="M511" si="384">F511*L511*5</f>
        <v>0</v>
      </c>
      <c r="N511" s="30">
        <f t="shared" ref="N511" si="385">G511*L511*5</f>
        <v>4000</v>
      </c>
      <c r="O511" s="30">
        <f t="shared" ref="O511" si="386">H511*L511*5</f>
        <v>200</v>
      </c>
      <c r="P511" s="48">
        <f t="shared" ref="P511:P516" si="387">I511*L511*5</f>
        <v>4000</v>
      </c>
      <c r="Q511" s="48">
        <f t="shared" ref="Q511:Q516" si="388">L511*K511</f>
        <v>8200</v>
      </c>
    </row>
    <row r="512" spans="1:17" s="61" customFormat="1" x14ac:dyDescent="0.25">
      <c r="A512" s="25"/>
      <c r="B512" s="25"/>
      <c r="C512" s="25" t="s">
        <v>1368</v>
      </c>
      <c r="D512" s="26" t="s">
        <v>571</v>
      </c>
      <c r="E512" s="46" t="s">
        <v>572</v>
      </c>
      <c r="F512" s="49">
        <v>0</v>
      </c>
      <c r="G512" s="49">
        <v>300</v>
      </c>
      <c r="H512" s="49">
        <v>20</v>
      </c>
      <c r="I512" s="49">
        <v>20</v>
      </c>
      <c r="J512" s="50">
        <f t="shared" si="372"/>
        <v>340</v>
      </c>
      <c r="K512" s="50">
        <f t="shared" si="373"/>
        <v>1700</v>
      </c>
      <c r="L512" s="30">
        <v>5</v>
      </c>
      <c r="M512" s="30">
        <f t="shared" si="374"/>
        <v>0</v>
      </c>
      <c r="N512" s="30">
        <f t="shared" si="375"/>
        <v>7500</v>
      </c>
      <c r="O512" s="30">
        <f t="shared" si="376"/>
        <v>500</v>
      </c>
      <c r="P512" s="48">
        <f t="shared" si="387"/>
        <v>500</v>
      </c>
      <c r="Q512" s="48">
        <f t="shared" si="388"/>
        <v>8500</v>
      </c>
    </row>
    <row r="513" spans="1:17" s="61" customFormat="1" x14ac:dyDescent="0.25">
      <c r="A513" s="25"/>
      <c r="B513" s="25"/>
      <c r="C513" s="25" t="s">
        <v>1369</v>
      </c>
      <c r="D513" s="26" t="s">
        <v>573</v>
      </c>
      <c r="E513" s="46" t="s">
        <v>574</v>
      </c>
      <c r="F513" s="28">
        <v>100</v>
      </c>
      <c r="G513" s="28">
        <v>60</v>
      </c>
      <c r="H513" s="28">
        <v>20</v>
      </c>
      <c r="I513" s="28">
        <v>250</v>
      </c>
      <c r="J513" s="50">
        <f t="shared" si="372"/>
        <v>430</v>
      </c>
      <c r="K513" s="50">
        <f t="shared" si="373"/>
        <v>2150</v>
      </c>
      <c r="L513" s="30">
        <v>3</v>
      </c>
      <c r="M513" s="30">
        <f>F513*L513*5</f>
        <v>1500</v>
      </c>
      <c r="N513" s="30">
        <f t="shared" si="375"/>
        <v>900</v>
      </c>
      <c r="O513" s="30">
        <f t="shared" si="376"/>
        <v>300</v>
      </c>
      <c r="P513" s="48">
        <f t="shared" si="387"/>
        <v>3750</v>
      </c>
      <c r="Q513" s="48">
        <f t="shared" si="388"/>
        <v>6450</v>
      </c>
    </row>
    <row r="514" spans="1:17" s="61" customFormat="1" x14ac:dyDescent="0.25">
      <c r="A514" s="25"/>
      <c r="B514" s="25"/>
      <c r="C514" s="25" t="s">
        <v>1370</v>
      </c>
      <c r="D514" s="26" t="s">
        <v>573</v>
      </c>
      <c r="E514" s="46" t="s">
        <v>575</v>
      </c>
      <c r="F514" s="28">
        <v>0</v>
      </c>
      <c r="G514" s="28">
        <v>0</v>
      </c>
      <c r="H514" s="28">
        <v>0</v>
      </c>
      <c r="I514" s="28">
        <v>10</v>
      </c>
      <c r="J514" s="96">
        <f t="shared" si="372"/>
        <v>10</v>
      </c>
      <c r="K514" s="96">
        <f>J514*5</f>
        <v>50</v>
      </c>
      <c r="L514" s="30">
        <v>14</v>
      </c>
      <c r="M514" s="30">
        <f>F514*L514*5</f>
        <v>0</v>
      </c>
      <c r="N514" s="30">
        <f t="shared" si="375"/>
        <v>0</v>
      </c>
      <c r="O514" s="30">
        <f t="shared" si="376"/>
        <v>0</v>
      </c>
      <c r="P514" s="48">
        <f t="shared" si="387"/>
        <v>700</v>
      </c>
      <c r="Q514" s="48">
        <f t="shared" si="388"/>
        <v>700</v>
      </c>
    </row>
    <row r="515" spans="1:17" s="102" customFormat="1" x14ac:dyDescent="0.25">
      <c r="A515" s="25"/>
      <c r="B515" s="25"/>
      <c r="C515" s="25" t="s">
        <v>1371</v>
      </c>
      <c r="D515" s="70" t="s">
        <v>576</v>
      </c>
      <c r="E515" s="84" t="s">
        <v>577</v>
      </c>
      <c r="F515" s="73">
        <v>100</v>
      </c>
      <c r="G515" s="73">
        <v>0</v>
      </c>
      <c r="H515" s="73">
        <v>0</v>
      </c>
      <c r="I515" s="73">
        <v>90</v>
      </c>
      <c r="J515" s="96">
        <f t="shared" si="372"/>
        <v>190</v>
      </c>
      <c r="K515" s="96">
        <f>J515*5</f>
        <v>950</v>
      </c>
      <c r="L515" s="62">
        <v>3.8</v>
      </c>
      <c r="M515" s="62">
        <f t="shared" ref="M515:M516" si="389">F515*L515*5</f>
        <v>1900</v>
      </c>
      <c r="N515" s="62">
        <f t="shared" si="375"/>
        <v>0</v>
      </c>
      <c r="O515" s="62" t="s">
        <v>15</v>
      </c>
      <c r="P515" s="95">
        <f t="shared" si="387"/>
        <v>1710</v>
      </c>
      <c r="Q515" s="95">
        <f>L515*K515</f>
        <v>3610</v>
      </c>
    </row>
    <row r="516" spans="1:17" s="61" customFormat="1" x14ac:dyDescent="0.25">
      <c r="A516" s="25"/>
      <c r="B516" s="25"/>
      <c r="C516" s="25" t="s">
        <v>1372</v>
      </c>
      <c r="D516" s="26" t="s">
        <v>578</v>
      </c>
      <c r="E516" s="46" t="s">
        <v>579</v>
      </c>
      <c r="F516" s="28">
        <v>0</v>
      </c>
      <c r="G516" s="28">
        <v>1000</v>
      </c>
      <c r="H516" s="28">
        <v>25</v>
      </c>
      <c r="I516" s="28">
        <v>100</v>
      </c>
      <c r="J516" s="50">
        <f t="shared" si="372"/>
        <v>1125</v>
      </c>
      <c r="K516" s="50">
        <f t="shared" si="373"/>
        <v>5625</v>
      </c>
      <c r="L516" s="30">
        <v>15</v>
      </c>
      <c r="M516" s="30">
        <f t="shared" si="389"/>
        <v>0</v>
      </c>
      <c r="N516" s="30">
        <f t="shared" si="375"/>
        <v>75000</v>
      </c>
      <c r="O516" s="30">
        <f t="shared" si="376"/>
        <v>1875</v>
      </c>
      <c r="P516" s="48">
        <f t="shared" si="387"/>
        <v>7500</v>
      </c>
      <c r="Q516" s="48">
        <f t="shared" si="388"/>
        <v>84375</v>
      </c>
    </row>
    <row r="517" spans="1:17" s="9" customFormat="1" ht="21" x14ac:dyDescent="0.25">
      <c r="A517" s="10"/>
      <c r="B517" s="10"/>
      <c r="C517" s="11"/>
      <c r="D517" s="12"/>
      <c r="E517" s="32"/>
      <c r="F517" s="14"/>
      <c r="G517" s="14"/>
      <c r="H517" s="14"/>
      <c r="I517" s="14"/>
      <c r="J517" s="15"/>
      <c r="K517" s="15"/>
      <c r="L517" s="16"/>
      <c r="M517" s="17">
        <f>SUM(M500:M516)</f>
        <v>84900</v>
      </c>
      <c r="N517" s="17">
        <f>SUM(N500:N516)</f>
        <v>118400</v>
      </c>
      <c r="O517" s="17">
        <f>SUM(O500:O516)</f>
        <v>71675</v>
      </c>
      <c r="P517" s="17">
        <f>SUM(P500:P516)</f>
        <v>33810</v>
      </c>
      <c r="Q517" s="18">
        <f>SUM(Q500:Q516)</f>
        <v>308785</v>
      </c>
    </row>
    <row r="518" spans="1:17" s="9" customFormat="1" ht="21" x14ac:dyDescent="0.25">
      <c r="A518" s="10"/>
      <c r="B518" s="10"/>
      <c r="C518" s="11"/>
      <c r="D518" s="12"/>
      <c r="E518" s="32"/>
      <c r="F518" s="14"/>
      <c r="G518" s="14"/>
      <c r="H518" s="14"/>
      <c r="I518" s="14"/>
      <c r="J518" s="15"/>
      <c r="K518" s="15"/>
      <c r="L518" s="16"/>
      <c r="M518" s="17"/>
      <c r="N518" s="17"/>
      <c r="O518" s="17"/>
      <c r="P518" s="17"/>
      <c r="Q518" s="18"/>
    </row>
    <row r="519" spans="1:17" ht="23.25" x14ac:dyDescent="0.25">
      <c r="A519" s="19">
        <v>71</v>
      </c>
      <c r="B519" s="19" t="s">
        <v>1340</v>
      </c>
      <c r="C519" s="101"/>
      <c r="D519" s="21"/>
      <c r="E519" s="22" t="s">
        <v>580</v>
      </c>
      <c r="F519" s="88"/>
      <c r="G519" s="21"/>
      <c r="H519" s="21"/>
      <c r="I519" s="72"/>
      <c r="J519" s="33"/>
      <c r="K519" s="33"/>
      <c r="L519" s="34"/>
      <c r="M519" s="34"/>
      <c r="N519" s="34"/>
      <c r="O519" s="34"/>
      <c r="P519" s="65"/>
      <c r="Q519" s="65"/>
    </row>
    <row r="520" spans="1:17" x14ac:dyDescent="0.25">
      <c r="A520" s="25"/>
      <c r="B520" s="25"/>
      <c r="C520" s="25" t="s">
        <v>553</v>
      </c>
      <c r="D520" s="26" t="s">
        <v>568</v>
      </c>
      <c r="E520" s="46" t="s">
        <v>582</v>
      </c>
      <c r="F520" s="28"/>
      <c r="G520" s="28"/>
      <c r="H520" s="28"/>
      <c r="I520" s="28"/>
      <c r="J520" s="54"/>
      <c r="K520" s="54"/>
      <c r="L520" s="30"/>
      <c r="M520" s="30"/>
      <c r="N520" s="30"/>
      <c r="O520" s="30"/>
      <c r="P520" s="48"/>
      <c r="Q520" s="48"/>
    </row>
    <row r="521" spans="1:17" x14ac:dyDescent="0.25">
      <c r="A521" s="25"/>
      <c r="B521" s="25"/>
      <c r="C521" s="25"/>
      <c r="D521" s="26"/>
      <c r="E521" s="26" t="s">
        <v>583</v>
      </c>
      <c r="F521" s="28">
        <v>500</v>
      </c>
      <c r="G521" s="28">
        <v>200</v>
      </c>
      <c r="H521" s="28">
        <v>7000</v>
      </c>
      <c r="I521" s="28">
        <v>0</v>
      </c>
      <c r="J521" s="50">
        <f t="shared" ref="J521:J522" si="390">SUM(F521:I521)</f>
        <v>7700</v>
      </c>
      <c r="K521" s="50">
        <f t="shared" ref="K521:K522" si="391">J521*5</f>
        <v>38500</v>
      </c>
      <c r="L521" s="30">
        <v>0.8</v>
      </c>
      <c r="M521" s="30">
        <f t="shared" ref="M521:M522" si="392">F521*L521*5</f>
        <v>2000</v>
      </c>
      <c r="N521" s="30">
        <f t="shared" ref="N521:N522" si="393">G521*L521*5</f>
        <v>800</v>
      </c>
      <c r="O521" s="30">
        <f t="shared" ref="O521:O522" si="394">H521*L521*5</f>
        <v>28000</v>
      </c>
      <c r="P521" s="48">
        <f>I521*L521*5</f>
        <v>0</v>
      </c>
      <c r="Q521" s="48">
        <f>L521*K521</f>
        <v>30800</v>
      </c>
    </row>
    <row r="522" spans="1:17" x14ac:dyDescent="0.25">
      <c r="A522" s="25"/>
      <c r="B522" s="25"/>
      <c r="C522" s="25"/>
      <c r="D522" s="26"/>
      <c r="E522" s="26" t="s">
        <v>584</v>
      </c>
      <c r="F522" s="28">
        <v>0</v>
      </c>
      <c r="G522" s="28">
        <v>0</v>
      </c>
      <c r="H522" s="28">
        <v>3500</v>
      </c>
      <c r="I522" s="28">
        <v>0</v>
      </c>
      <c r="J522" s="50">
        <f t="shared" si="390"/>
        <v>3500</v>
      </c>
      <c r="K522" s="50">
        <f t="shared" si="391"/>
        <v>17500</v>
      </c>
      <c r="L522" s="30">
        <v>0.8</v>
      </c>
      <c r="M522" s="30">
        <f t="shared" si="392"/>
        <v>0</v>
      </c>
      <c r="N522" s="30">
        <f t="shared" si="393"/>
        <v>0</v>
      </c>
      <c r="O522" s="30">
        <f t="shared" si="394"/>
        <v>14000</v>
      </c>
      <c r="P522" s="48">
        <f>I522*L522*5</f>
        <v>0</v>
      </c>
      <c r="Q522" s="48">
        <f>L522*K522</f>
        <v>14000</v>
      </c>
    </row>
    <row r="523" spans="1:17" x14ac:dyDescent="0.25">
      <c r="A523" s="25"/>
      <c r="B523" s="25"/>
      <c r="C523" s="25" t="s">
        <v>555</v>
      </c>
      <c r="D523" s="26" t="s">
        <v>568</v>
      </c>
      <c r="E523" s="46" t="s">
        <v>586</v>
      </c>
      <c r="F523" s="28"/>
      <c r="G523" s="28"/>
      <c r="H523" s="28"/>
      <c r="I523" s="28"/>
      <c r="J523" s="54"/>
      <c r="K523" s="54"/>
      <c r="L523" s="30"/>
      <c r="M523" s="30"/>
      <c r="N523" s="30"/>
      <c r="O523" s="30"/>
      <c r="P523" s="48"/>
      <c r="Q523" s="48"/>
    </row>
    <row r="524" spans="1:17" x14ac:dyDescent="0.25">
      <c r="A524" s="25"/>
      <c r="B524" s="25"/>
      <c r="C524" s="25"/>
      <c r="D524" s="26"/>
      <c r="E524" s="26" t="s">
        <v>587</v>
      </c>
      <c r="F524" s="28">
        <v>0</v>
      </c>
      <c r="G524" s="28">
        <v>2500</v>
      </c>
      <c r="H524" s="28">
        <v>3500</v>
      </c>
      <c r="I524" s="28">
        <v>0</v>
      </c>
      <c r="J524" s="50">
        <f t="shared" ref="J524:J525" si="395">SUM(F524:I524)</f>
        <v>6000</v>
      </c>
      <c r="K524" s="50">
        <f t="shared" ref="K524:K525" si="396">J524*5</f>
        <v>30000</v>
      </c>
      <c r="L524" s="30">
        <v>0.4</v>
      </c>
      <c r="M524" s="30">
        <f t="shared" ref="M524:M525" si="397">F524*L524*5</f>
        <v>0</v>
      </c>
      <c r="N524" s="30">
        <f t="shared" ref="N524:N525" si="398">G524*L524*5</f>
        <v>5000</v>
      </c>
      <c r="O524" s="30">
        <f t="shared" ref="O524:O525" si="399">H524*L524*5</f>
        <v>7000</v>
      </c>
      <c r="P524" s="48">
        <f>I524*L524*5</f>
        <v>0</v>
      </c>
      <c r="Q524" s="48">
        <f>L524*K524</f>
        <v>12000</v>
      </c>
    </row>
    <row r="525" spans="1:17" x14ac:dyDescent="0.25">
      <c r="A525" s="25"/>
      <c r="B525" s="25"/>
      <c r="C525" s="25"/>
      <c r="D525" s="26"/>
      <c r="E525" s="26" t="s">
        <v>588</v>
      </c>
      <c r="F525" s="28">
        <v>0</v>
      </c>
      <c r="G525" s="28">
        <v>250</v>
      </c>
      <c r="H525" s="28">
        <v>5000</v>
      </c>
      <c r="I525" s="28">
        <v>0</v>
      </c>
      <c r="J525" s="50">
        <f t="shared" si="395"/>
        <v>5250</v>
      </c>
      <c r="K525" s="50">
        <f t="shared" si="396"/>
        <v>26250</v>
      </c>
      <c r="L525" s="30">
        <v>0.4</v>
      </c>
      <c r="M525" s="30">
        <f t="shared" si="397"/>
        <v>0</v>
      </c>
      <c r="N525" s="30">
        <f t="shared" si="398"/>
        <v>500</v>
      </c>
      <c r="O525" s="30">
        <f t="shared" si="399"/>
        <v>10000</v>
      </c>
      <c r="P525" s="48">
        <f>I525*L525*5</f>
        <v>0</v>
      </c>
      <c r="Q525" s="48">
        <f>L525*K525</f>
        <v>10500</v>
      </c>
    </row>
    <row r="526" spans="1:17" s="9" customFormat="1" ht="21" x14ac:dyDescent="0.25">
      <c r="A526" s="10"/>
      <c r="B526" s="10"/>
      <c r="C526" s="11"/>
      <c r="D526" s="12"/>
      <c r="E526" s="32"/>
      <c r="F526" s="14"/>
      <c r="G526" s="14"/>
      <c r="H526" s="14"/>
      <c r="I526" s="14"/>
      <c r="J526" s="15"/>
      <c r="K526" s="15"/>
      <c r="L526" s="16"/>
      <c r="M526" s="17">
        <f t="shared" ref="M526:P526" si="400">SUM(M520:M525)</f>
        <v>2000</v>
      </c>
      <c r="N526" s="17">
        <f t="shared" si="400"/>
        <v>6300</v>
      </c>
      <c r="O526" s="17">
        <f t="shared" si="400"/>
        <v>59000</v>
      </c>
      <c r="P526" s="17">
        <f t="shared" si="400"/>
        <v>0</v>
      </c>
      <c r="Q526" s="18">
        <f>SUM(Q520:Q525)</f>
        <v>67300</v>
      </c>
    </row>
    <row r="527" spans="1:17" s="9" customFormat="1" ht="21" x14ac:dyDescent="0.25">
      <c r="A527" s="10"/>
      <c r="B527" s="10"/>
      <c r="C527" s="11"/>
      <c r="D527" s="12"/>
      <c r="E527" s="32"/>
      <c r="F527" s="14"/>
      <c r="G527" s="14"/>
      <c r="H527" s="14"/>
      <c r="I527" s="14"/>
      <c r="J527" s="15"/>
      <c r="K527" s="15"/>
      <c r="L527" s="16"/>
      <c r="M527" s="17"/>
      <c r="N527" s="17"/>
      <c r="O527" s="17"/>
      <c r="P527" s="17"/>
      <c r="Q527" s="18"/>
    </row>
    <row r="528" spans="1:17" ht="23.25" x14ac:dyDescent="0.25">
      <c r="A528" s="19">
        <v>72</v>
      </c>
      <c r="B528" s="19" t="s">
        <v>1340</v>
      </c>
      <c r="C528" s="101"/>
      <c r="D528" s="21"/>
      <c r="E528" s="22" t="s">
        <v>589</v>
      </c>
      <c r="F528" s="88"/>
      <c r="G528" s="21"/>
      <c r="H528" s="21"/>
      <c r="I528" s="72"/>
      <c r="J528" s="33"/>
      <c r="K528" s="33"/>
      <c r="L528" s="34"/>
      <c r="M528" s="34"/>
      <c r="N528" s="34"/>
      <c r="O528" s="34"/>
      <c r="P528" s="65"/>
      <c r="Q528" s="65"/>
    </row>
    <row r="529" spans="1:17" x14ac:dyDescent="0.25">
      <c r="A529" s="25"/>
      <c r="B529" s="25"/>
      <c r="C529" s="25" t="s">
        <v>581</v>
      </c>
      <c r="D529" s="26" t="s">
        <v>573</v>
      </c>
      <c r="E529" s="46" t="s">
        <v>591</v>
      </c>
      <c r="F529" s="28"/>
      <c r="G529" s="28"/>
      <c r="H529" s="28"/>
      <c r="I529" s="28"/>
      <c r="J529" s="54"/>
      <c r="K529" s="54"/>
      <c r="L529" s="30"/>
      <c r="M529" s="30"/>
      <c r="N529" s="30"/>
      <c r="O529" s="30"/>
      <c r="P529" s="48"/>
      <c r="Q529" s="48"/>
    </row>
    <row r="530" spans="1:17" x14ac:dyDescent="0.25">
      <c r="A530" s="25"/>
      <c r="B530" s="25"/>
      <c r="C530" s="25" t="s">
        <v>15</v>
      </c>
      <c r="D530" s="26"/>
      <c r="E530" s="26" t="s">
        <v>592</v>
      </c>
      <c r="F530" s="28">
        <v>1000</v>
      </c>
      <c r="G530" s="28">
        <v>1200</v>
      </c>
      <c r="H530" s="28">
        <v>100</v>
      </c>
      <c r="I530" s="28">
        <v>20</v>
      </c>
      <c r="J530" s="50">
        <f t="shared" ref="J530:J533" si="401">SUM(F530:I530)</f>
        <v>2320</v>
      </c>
      <c r="K530" s="50">
        <f t="shared" ref="K530:K533" si="402">J530*5</f>
        <v>11600</v>
      </c>
      <c r="L530" s="30">
        <v>1.5</v>
      </c>
      <c r="M530" s="30">
        <f t="shared" ref="M530:M533" si="403">F530*L530*5</f>
        <v>7500</v>
      </c>
      <c r="N530" s="30">
        <f t="shared" ref="N530:N533" si="404">G530*L530*5</f>
        <v>9000</v>
      </c>
      <c r="O530" s="30">
        <f t="shared" ref="O530:O533" si="405">H530*L530*5</f>
        <v>750</v>
      </c>
      <c r="P530" s="48">
        <f>I530*L530*5</f>
        <v>150</v>
      </c>
      <c r="Q530" s="48">
        <f>L530*K530</f>
        <v>17400</v>
      </c>
    </row>
    <row r="531" spans="1:17" x14ac:dyDescent="0.25">
      <c r="A531" s="25"/>
      <c r="B531" s="25"/>
      <c r="C531" s="25" t="s">
        <v>15</v>
      </c>
      <c r="D531" s="26"/>
      <c r="E531" s="26" t="s">
        <v>593</v>
      </c>
      <c r="F531" s="28">
        <v>500</v>
      </c>
      <c r="G531" s="28">
        <v>1000</v>
      </c>
      <c r="H531" s="28">
        <v>6000</v>
      </c>
      <c r="I531" s="28">
        <v>300</v>
      </c>
      <c r="J531" s="50">
        <f t="shared" si="401"/>
        <v>7800</v>
      </c>
      <c r="K531" s="50">
        <f t="shared" si="402"/>
        <v>39000</v>
      </c>
      <c r="L531" s="30">
        <v>1.5</v>
      </c>
      <c r="M531" s="30">
        <f t="shared" si="403"/>
        <v>3750</v>
      </c>
      <c r="N531" s="30">
        <f t="shared" si="404"/>
        <v>7500</v>
      </c>
      <c r="O531" s="30">
        <f t="shared" si="405"/>
        <v>45000</v>
      </c>
      <c r="P531" s="48">
        <f>I531*L531*5</f>
        <v>2250</v>
      </c>
      <c r="Q531" s="48">
        <f>L531*K531</f>
        <v>58500</v>
      </c>
    </row>
    <row r="532" spans="1:17" x14ac:dyDescent="0.25">
      <c r="A532" s="25"/>
      <c r="B532" s="25"/>
      <c r="C532" s="25" t="s">
        <v>585</v>
      </c>
      <c r="D532" s="26" t="s">
        <v>573</v>
      </c>
      <c r="E532" s="46" t="s">
        <v>595</v>
      </c>
      <c r="F532" s="28">
        <v>2000</v>
      </c>
      <c r="G532" s="28">
        <v>200</v>
      </c>
      <c r="H532" s="28">
        <v>20</v>
      </c>
      <c r="I532" s="28">
        <v>4000</v>
      </c>
      <c r="J532" s="50">
        <f t="shared" si="401"/>
        <v>6220</v>
      </c>
      <c r="K532" s="50">
        <f t="shared" si="402"/>
        <v>31100</v>
      </c>
      <c r="L532" s="30">
        <v>2</v>
      </c>
      <c r="M532" s="30">
        <f t="shared" si="403"/>
        <v>20000</v>
      </c>
      <c r="N532" s="30">
        <f t="shared" si="404"/>
        <v>2000</v>
      </c>
      <c r="O532" s="30">
        <f t="shared" si="405"/>
        <v>200</v>
      </c>
      <c r="P532" s="48">
        <f>I532*L532*5</f>
        <v>40000</v>
      </c>
      <c r="Q532" s="48">
        <f>L532*K532</f>
        <v>62200</v>
      </c>
    </row>
    <row r="533" spans="1:17" x14ac:dyDescent="0.25">
      <c r="A533" s="25"/>
      <c r="B533" s="25"/>
      <c r="C533" s="25" t="s">
        <v>1373</v>
      </c>
      <c r="D533" s="26" t="s">
        <v>573</v>
      </c>
      <c r="E533" s="46" t="s">
        <v>596</v>
      </c>
      <c r="F533" s="28">
        <v>200</v>
      </c>
      <c r="G533" s="28">
        <v>30</v>
      </c>
      <c r="H533" s="28">
        <v>1000</v>
      </c>
      <c r="I533" s="28">
        <v>10</v>
      </c>
      <c r="J533" s="50">
        <f t="shared" si="401"/>
        <v>1240</v>
      </c>
      <c r="K533" s="50">
        <f t="shared" si="402"/>
        <v>6200</v>
      </c>
      <c r="L533" s="30">
        <v>4</v>
      </c>
      <c r="M533" s="30">
        <f t="shared" si="403"/>
        <v>4000</v>
      </c>
      <c r="N533" s="30">
        <f t="shared" si="404"/>
        <v>600</v>
      </c>
      <c r="O533" s="30">
        <f t="shared" si="405"/>
        <v>20000</v>
      </c>
      <c r="P533" s="48">
        <f>I533*L533*5</f>
        <v>200</v>
      </c>
      <c r="Q533" s="48">
        <f>L533*K533</f>
        <v>24800</v>
      </c>
    </row>
    <row r="534" spans="1:17" s="9" customFormat="1" ht="21" x14ac:dyDescent="0.25">
      <c r="A534" s="10"/>
      <c r="B534" s="10"/>
      <c r="C534" s="11"/>
      <c r="D534" s="12"/>
      <c r="E534" s="32"/>
      <c r="F534" s="14"/>
      <c r="G534" s="14"/>
      <c r="H534" s="14"/>
      <c r="I534" s="14"/>
      <c r="J534" s="15"/>
      <c r="K534" s="15"/>
      <c r="L534" s="16"/>
      <c r="M534" s="17">
        <f t="shared" ref="M534:P534" si="406">SUM(M529:M533)</f>
        <v>35250</v>
      </c>
      <c r="N534" s="17">
        <f t="shared" si="406"/>
        <v>19100</v>
      </c>
      <c r="O534" s="17">
        <f t="shared" si="406"/>
        <v>65950</v>
      </c>
      <c r="P534" s="17">
        <f t="shared" si="406"/>
        <v>42600</v>
      </c>
      <c r="Q534" s="18">
        <f>SUM(Q529:Q533)</f>
        <v>162900</v>
      </c>
    </row>
    <row r="535" spans="1:17" s="9" customFormat="1" ht="21" x14ac:dyDescent="0.25">
      <c r="A535" s="10"/>
      <c r="B535" s="10"/>
      <c r="C535" s="11"/>
      <c r="D535" s="12"/>
      <c r="E535" s="32"/>
      <c r="F535" s="14"/>
      <c r="G535" s="14"/>
      <c r="H535" s="14"/>
      <c r="I535" s="14"/>
      <c r="J535" s="15"/>
      <c r="K535" s="15"/>
      <c r="L535" s="16"/>
      <c r="M535" s="17"/>
      <c r="N535" s="17"/>
      <c r="O535" s="17"/>
      <c r="P535" s="17"/>
      <c r="Q535" s="18"/>
    </row>
    <row r="536" spans="1:17" ht="51" customHeight="1" x14ac:dyDescent="0.25">
      <c r="A536" s="19">
        <v>73</v>
      </c>
      <c r="B536" s="19" t="s">
        <v>1340</v>
      </c>
      <c r="C536" s="101"/>
      <c r="D536" s="21"/>
      <c r="E536" s="22" t="s">
        <v>597</v>
      </c>
      <c r="F536" s="88"/>
      <c r="G536" s="21"/>
      <c r="H536" s="21"/>
      <c r="I536" s="72"/>
      <c r="J536" s="33"/>
      <c r="K536" s="33"/>
      <c r="L536" s="34"/>
      <c r="M536" s="34"/>
      <c r="N536" s="34"/>
      <c r="O536" s="34"/>
      <c r="P536" s="65"/>
      <c r="Q536" s="65"/>
    </row>
    <row r="537" spans="1:17" ht="30" x14ac:dyDescent="0.25">
      <c r="A537" s="25"/>
      <c r="B537" s="25"/>
      <c r="C537" s="25" t="s">
        <v>590</v>
      </c>
      <c r="D537" s="26" t="s">
        <v>598</v>
      </c>
      <c r="E537" s="46" t="s">
        <v>599</v>
      </c>
      <c r="F537" s="28">
        <v>0</v>
      </c>
      <c r="G537" s="28">
        <v>600</v>
      </c>
      <c r="H537" s="28">
        <v>150</v>
      </c>
      <c r="I537" s="28">
        <v>100</v>
      </c>
      <c r="J537" s="50">
        <f t="shared" ref="J537:J555" si="407">SUM(F537:I537)</f>
        <v>850</v>
      </c>
      <c r="K537" s="50">
        <f t="shared" ref="K537:K555" si="408">J537*5</f>
        <v>4250</v>
      </c>
      <c r="L537" s="30">
        <v>7.2</v>
      </c>
      <c r="M537" s="30">
        <f t="shared" ref="M537:M555" si="409">F537*L537*5</f>
        <v>0</v>
      </c>
      <c r="N537" s="30">
        <f t="shared" ref="N537:N555" si="410">G537*L537*5</f>
        <v>21600</v>
      </c>
      <c r="O537" s="30">
        <f t="shared" ref="O537:O555" si="411">H537*L537*5</f>
        <v>5400</v>
      </c>
      <c r="P537" s="48">
        <f>I537*L537*5</f>
        <v>3600</v>
      </c>
      <c r="Q537" s="48">
        <f>L537*K537</f>
        <v>30600</v>
      </c>
    </row>
    <row r="538" spans="1:17" s="61" customFormat="1" ht="28.5" customHeight="1" x14ac:dyDescent="0.25">
      <c r="A538" s="25"/>
      <c r="B538" s="25"/>
      <c r="C538" s="25" t="s">
        <v>594</v>
      </c>
      <c r="D538" s="70" t="s">
        <v>598</v>
      </c>
      <c r="E538" s="84" t="s">
        <v>600</v>
      </c>
      <c r="F538" s="73">
        <v>0</v>
      </c>
      <c r="G538" s="73">
        <v>500</v>
      </c>
      <c r="H538" s="73">
        <v>30</v>
      </c>
      <c r="I538" s="73">
        <v>50</v>
      </c>
      <c r="J538" s="96">
        <f t="shared" si="407"/>
        <v>580</v>
      </c>
      <c r="K538" s="96">
        <f t="shared" si="408"/>
        <v>2900</v>
      </c>
      <c r="L538" s="62">
        <v>13.4</v>
      </c>
      <c r="M538" s="62">
        <f t="shared" si="409"/>
        <v>0</v>
      </c>
      <c r="N538" s="62">
        <f t="shared" si="410"/>
        <v>33500</v>
      </c>
      <c r="O538" s="62">
        <f t="shared" si="411"/>
        <v>2010</v>
      </c>
      <c r="P538" s="95">
        <f>I538*L538*5</f>
        <v>3350</v>
      </c>
      <c r="Q538" s="95">
        <f>L538*K538</f>
        <v>38860</v>
      </c>
    </row>
    <row r="539" spans="1:17" s="9" customFormat="1" ht="21" x14ac:dyDescent="0.25">
      <c r="A539" s="10"/>
      <c r="B539" s="10"/>
      <c r="C539" s="11"/>
      <c r="D539" s="12"/>
      <c r="E539" s="32"/>
      <c r="F539" s="14"/>
      <c r="G539" s="14"/>
      <c r="H539" s="14"/>
      <c r="I539" s="14"/>
      <c r="J539" s="15"/>
      <c r="K539" s="15"/>
      <c r="L539" s="16"/>
      <c r="M539" s="17">
        <f t="shared" ref="M539:P539" si="412">SUM(M537:M538)</f>
        <v>0</v>
      </c>
      <c r="N539" s="17">
        <f t="shared" si="412"/>
        <v>55100</v>
      </c>
      <c r="O539" s="17">
        <f t="shared" si="412"/>
        <v>7410</v>
      </c>
      <c r="P539" s="17">
        <f t="shared" si="412"/>
        <v>6950</v>
      </c>
      <c r="Q539" s="18">
        <f>SUM(Q537:Q538)</f>
        <v>69460</v>
      </c>
    </row>
    <row r="540" spans="1:17" s="9" customFormat="1" ht="21" x14ac:dyDescent="0.25">
      <c r="A540" s="10"/>
      <c r="B540" s="10"/>
      <c r="C540" s="11"/>
      <c r="D540" s="12"/>
      <c r="E540" s="32"/>
      <c r="F540" s="14"/>
      <c r="G540" s="14"/>
      <c r="H540" s="14"/>
      <c r="I540" s="14"/>
      <c r="J540" s="15"/>
      <c r="K540" s="15"/>
      <c r="L540" s="16"/>
      <c r="M540" s="17"/>
      <c r="N540" s="17"/>
      <c r="O540" s="17"/>
      <c r="P540" s="17"/>
      <c r="Q540" s="18"/>
    </row>
    <row r="541" spans="1:17" ht="23.25" x14ac:dyDescent="0.25">
      <c r="A541" s="19">
        <v>74</v>
      </c>
      <c r="B541" s="19" t="s">
        <v>1340</v>
      </c>
      <c r="C541" s="101"/>
      <c r="D541" s="21"/>
      <c r="E541" s="22" t="s">
        <v>601</v>
      </c>
      <c r="F541" s="88"/>
      <c r="G541" s="21"/>
      <c r="H541" s="21"/>
      <c r="I541" s="72"/>
      <c r="J541" s="33"/>
      <c r="K541" s="33"/>
      <c r="L541" s="34"/>
      <c r="M541" s="34"/>
      <c r="N541" s="34"/>
      <c r="O541" s="34"/>
      <c r="P541" s="65"/>
      <c r="Q541" s="65"/>
    </row>
    <row r="542" spans="1:17" ht="30" x14ac:dyDescent="0.25">
      <c r="A542" s="25"/>
      <c r="B542" s="25"/>
      <c r="C542" s="25"/>
      <c r="D542" s="26" t="s">
        <v>603</v>
      </c>
      <c r="E542" s="46" t="s">
        <v>604</v>
      </c>
      <c r="F542" s="28">
        <v>1000</v>
      </c>
      <c r="G542" s="28">
        <v>300</v>
      </c>
      <c r="H542" s="28">
        <v>70</v>
      </c>
      <c r="I542" s="28">
        <v>50</v>
      </c>
      <c r="J542" s="50">
        <f t="shared" si="407"/>
        <v>1420</v>
      </c>
      <c r="K542" s="50">
        <f t="shared" si="408"/>
        <v>7100</v>
      </c>
      <c r="L542" s="30">
        <v>89</v>
      </c>
      <c r="M542" s="30">
        <f t="shared" si="409"/>
        <v>445000</v>
      </c>
      <c r="N542" s="30">
        <f t="shared" si="410"/>
        <v>133500</v>
      </c>
      <c r="O542" s="30">
        <f t="shared" si="411"/>
        <v>31150</v>
      </c>
      <c r="P542" s="48">
        <f>I542*L542*5</f>
        <v>22250</v>
      </c>
      <c r="Q542" s="48">
        <f>L542*K542</f>
        <v>631900</v>
      </c>
    </row>
    <row r="543" spans="1:17" s="9" customFormat="1" ht="21" x14ac:dyDescent="0.25">
      <c r="A543" s="10"/>
      <c r="B543" s="10"/>
      <c r="C543" s="11"/>
      <c r="D543" s="12"/>
      <c r="E543" s="32"/>
      <c r="F543" s="14"/>
      <c r="G543" s="14"/>
      <c r="H543" s="14"/>
      <c r="I543" s="14"/>
      <c r="J543" s="15"/>
      <c r="K543" s="15"/>
      <c r="L543" s="16"/>
      <c r="M543" s="17">
        <f t="shared" ref="M543:P543" si="413">SUM(M542)</f>
        <v>445000</v>
      </c>
      <c r="N543" s="17">
        <f t="shared" si="413"/>
        <v>133500</v>
      </c>
      <c r="O543" s="17">
        <f t="shared" si="413"/>
        <v>31150</v>
      </c>
      <c r="P543" s="17">
        <f t="shared" si="413"/>
        <v>22250</v>
      </c>
      <c r="Q543" s="18">
        <f>SUM(Q542)</f>
        <v>631900</v>
      </c>
    </row>
    <row r="544" spans="1:17" s="9" customFormat="1" ht="21" x14ac:dyDescent="0.25">
      <c r="A544" s="10"/>
      <c r="B544" s="10"/>
      <c r="C544" s="11"/>
      <c r="D544" s="12"/>
      <c r="E544" s="32"/>
      <c r="F544" s="14"/>
      <c r="G544" s="14"/>
      <c r="H544" s="14"/>
      <c r="I544" s="14"/>
      <c r="J544" s="15"/>
      <c r="K544" s="15"/>
      <c r="L544" s="16"/>
      <c r="M544" s="17"/>
      <c r="N544" s="17"/>
      <c r="O544" s="17"/>
      <c r="P544" s="17"/>
      <c r="Q544" s="18"/>
    </row>
    <row r="545" spans="1:17" ht="23.25" x14ac:dyDescent="0.25">
      <c r="A545" s="19">
        <v>75</v>
      </c>
      <c r="B545" s="19" t="s">
        <v>1340</v>
      </c>
      <c r="C545" s="101"/>
      <c r="D545" s="21"/>
      <c r="E545" s="22" t="s">
        <v>605</v>
      </c>
      <c r="F545" s="88"/>
      <c r="G545" s="21"/>
      <c r="H545" s="21"/>
      <c r="I545" s="72"/>
      <c r="J545" s="33"/>
      <c r="K545" s="33"/>
      <c r="L545" s="34"/>
      <c r="M545" s="34"/>
      <c r="N545" s="34"/>
      <c r="O545" s="34"/>
      <c r="P545" s="65"/>
      <c r="Q545" s="65"/>
    </row>
    <row r="546" spans="1:17" x14ac:dyDescent="0.25">
      <c r="A546" s="25"/>
      <c r="B546" s="25"/>
      <c r="C546" s="25" t="s">
        <v>602</v>
      </c>
      <c r="D546" s="26" t="s">
        <v>606</v>
      </c>
      <c r="E546" s="46" t="s">
        <v>607</v>
      </c>
      <c r="F546" s="28">
        <v>1000</v>
      </c>
      <c r="G546" s="28">
        <v>1000</v>
      </c>
      <c r="H546" s="28">
        <v>2000</v>
      </c>
      <c r="I546" s="28">
        <v>400</v>
      </c>
      <c r="J546" s="50">
        <f t="shared" si="407"/>
        <v>4400</v>
      </c>
      <c r="K546" s="50">
        <f t="shared" si="408"/>
        <v>22000</v>
      </c>
      <c r="L546" s="30">
        <v>8</v>
      </c>
      <c r="M546" s="30">
        <f t="shared" si="409"/>
        <v>40000</v>
      </c>
      <c r="N546" s="30">
        <f t="shared" si="410"/>
        <v>40000</v>
      </c>
      <c r="O546" s="30">
        <f t="shared" si="411"/>
        <v>80000</v>
      </c>
      <c r="P546" s="48">
        <f>I546*L546*5</f>
        <v>16000</v>
      </c>
      <c r="Q546" s="48">
        <f>L546*K546</f>
        <v>176000</v>
      </c>
    </row>
    <row r="547" spans="1:17" x14ac:dyDescent="0.25">
      <c r="A547" s="25"/>
      <c r="B547" s="25"/>
      <c r="C547" s="25" t="s">
        <v>1374</v>
      </c>
      <c r="D547" s="26"/>
      <c r="E547" s="46" t="s">
        <v>608</v>
      </c>
      <c r="F547" s="28">
        <v>2000</v>
      </c>
      <c r="G547" s="28">
        <v>2500</v>
      </c>
      <c r="H547" s="28">
        <v>3500</v>
      </c>
      <c r="I547" s="28">
        <v>800</v>
      </c>
      <c r="J547" s="50">
        <f t="shared" si="407"/>
        <v>8800</v>
      </c>
      <c r="K547" s="50">
        <f t="shared" si="408"/>
        <v>44000</v>
      </c>
      <c r="L547" s="30">
        <v>2</v>
      </c>
      <c r="M547" s="30">
        <f t="shared" si="409"/>
        <v>20000</v>
      </c>
      <c r="N547" s="30">
        <f t="shared" si="410"/>
        <v>25000</v>
      </c>
      <c r="O547" s="30">
        <f t="shared" si="411"/>
        <v>35000</v>
      </c>
      <c r="P547" s="48">
        <f>I547*L547*5</f>
        <v>8000</v>
      </c>
      <c r="Q547" s="48">
        <f>L547*K547</f>
        <v>88000</v>
      </c>
    </row>
    <row r="548" spans="1:17" s="9" customFormat="1" ht="21" x14ac:dyDescent="0.25">
      <c r="A548" s="10"/>
      <c r="B548" s="10"/>
      <c r="C548" s="11"/>
      <c r="D548" s="12"/>
      <c r="E548" s="32"/>
      <c r="F548" s="14"/>
      <c r="G548" s="14"/>
      <c r="H548" s="14"/>
      <c r="I548" s="14"/>
      <c r="J548" s="15"/>
      <c r="K548" s="15"/>
      <c r="L548" s="16"/>
      <c r="M548" s="17">
        <f t="shared" ref="M548:P548" si="414">SUM(M546:M547)</f>
        <v>60000</v>
      </c>
      <c r="N548" s="17">
        <f t="shared" si="414"/>
        <v>65000</v>
      </c>
      <c r="O548" s="17">
        <f t="shared" si="414"/>
        <v>115000</v>
      </c>
      <c r="P548" s="17">
        <f t="shared" si="414"/>
        <v>24000</v>
      </c>
      <c r="Q548" s="18">
        <f>SUM(Q546:Q547)</f>
        <v>264000</v>
      </c>
    </row>
    <row r="549" spans="1:17" s="9" customFormat="1" ht="21" x14ac:dyDescent="0.25">
      <c r="A549" s="10"/>
      <c r="B549" s="10"/>
      <c r="C549" s="11"/>
      <c r="D549" s="12"/>
      <c r="E549" s="32"/>
      <c r="F549" s="14"/>
      <c r="G549" s="14"/>
      <c r="H549" s="14"/>
      <c r="I549" s="14"/>
      <c r="J549" s="15"/>
      <c r="K549" s="15"/>
      <c r="L549" s="16"/>
      <c r="M549" s="17"/>
      <c r="N549" s="17"/>
      <c r="O549" s="17"/>
      <c r="P549" s="17"/>
      <c r="Q549" s="18"/>
    </row>
    <row r="550" spans="1:17" ht="23.25" x14ac:dyDescent="0.25">
      <c r="A550" s="19">
        <v>76</v>
      </c>
      <c r="B550" s="19" t="s">
        <v>1340</v>
      </c>
      <c r="C550" s="101"/>
      <c r="D550" s="21"/>
      <c r="E550" s="22" t="s">
        <v>609</v>
      </c>
      <c r="F550" s="88"/>
      <c r="G550" s="21"/>
      <c r="H550" s="21"/>
      <c r="I550" s="72"/>
      <c r="J550" s="33"/>
      <c r="K550" s="33"/>
      <c r="L550" s="34"/>
      <c r="M550" s="34"/>
      <c r="N550" s="34"/>
      <c r="O550" s="34"/>
      <c r="P550" s="65"/>
      <c r="Q550" s="65"/>
    </row>
    <row r="551" spans="1:17" ht="39.75" customHeight="1" x14ac:dyDescent="0.25">
      <c r="A551" s="25"/>
      <c r="B551" s="25"/>
      <c r="C551" s="25"/>
      <c r="D551" s="26" t="s">
        <v>606</v>
      </c>
      <c r="E551" s="46" t="s">
        <v>610</v>
      </c>
      <c r="F551" s="28">
        <v>200</v>
      </c>
      <c r="G551" s="73">
        <v>100</v>
      </c>
      <c r="H551" s="73">
        <v>10</v>
      </c>
      <c r="I551" s="73">
        <v>100</v>
      </c>
      <c r="J551" s="50">
        <f t="shared" si="407"/>
        <v>410</v>
      </c>
      <c r="K551" s="50">
        <f t="shared" si="408"/>
        <v>2050</v>
      </c>
      <c r="L551" s="30">
        <v>27</v>
      </c>
      <c r="M551" s="30">
        <f t="shared" si="409"/>
        <v>27000</v>
      </c>
      <c r="N551" s="30">
        <f t="shared" si="410"/>
        <v>13500</v>
      </c>
      <c r="O551" s="30">
        <f t="shared" si="411"/>
        <v>1350</v>
      </c>
      <c r="P551" s="48">
        <f>I551*L551*5</f>
        <v>13500</v>
      </c>
      <c r="Q551" s="48">
        <f>L551*K551</f>
        <v>55350</v>
      </c>
    </row>
    <row r="552" spans="1:17" s="9" customFormat="1" ht="21" x14ac:dyDescent="0.25">
      <c r="A552" s="10"/>
      <c r="B552" s="10"/>
      <c r="C552" s="11"/>
      <c r="D552" s="12"/>
      <c r="E552" s="32"/>
      <c r="F552" s="14"/>
      <c r="G552" s="14"/>
      <c r="H552" s="14"/>
      <c r="I552" s="14"/>
      <c r="J552" s="15"/>
      <c r="K552" s="15"/>
      <c r="L552" s="16"/>
      <c r="M552" s="17">
        <f t="shared" ref="M552:P552" si="415">SUM(M551)</f>
        <v>27000</v>
      </c>
      <c r="N552" s="17">
        <f t="shared" si="415"/>
        <v>13500</v>
      </c>
      <c r="O552" s="17">
        <f t="shared" si="415"/>
        <v>1350</v>
      </c>
      <c r="P552" s="17">
        <f t="shared" si="415"/>
        <v>13500</v>
      </c>
      <c r="Q552" s="18">
        <f>SUM(Q551)</f>
        <v>55350</v>
      </c>
    </row>
    <row r="553" spans="1:17" s="9" customFormat="1" ht="21" x14ac:dyDescent="0.25">
      <c r="A553" s="10"/>
      <c r="B553" s="10"/>
      <c r="C553" s="11"/>
      <c r="D553" s="12"/>
      <c r="E553" s="32"/>
      <c r="F553" s="14"/>
      <c r="G553" s="14"/>
      <c r="H553" s="14"/>
      <c r="I553" s="14"/>
      <c r="J553" s="15"/>
      <c r="K553" s="15"/>
      <c r="L553" s="16"/>
      <c r="M553" s="17"/>
      <c r="N553" s="17"/>
      <c r="O553" s="17"/>
      <c r="P553" s="17"/>
      <c r="Q553" s="18"/>
    </row>
    <row r="554" spans="1:17" ht="42" x14ac:dyDescent="0.25">
      <c r="A554" s="19">
        <v>77</v>
      </c>
      <c r="B554" s="19" t="s">
        <v>1340</v>
      </c>
      <c r="C554" s="101"/>
      <c r="D554" s="21"/>
      <c r="E554" s="22" t="s">
        <v>611</v>
      </c>
      <c r="F554" s="88"/>
      <c r="G554" s="21"/>
      <c r="H554" s="21"/>
      <c r="I554" s="72"/>
      <c r="J554" s="33"/>
      <c r="K554" s="33"/>
      <c r="L554" s="34"/>
      <c r="M554" s="34"/>
      <c r="N554" s="34"/>
      <c r="O554" s="34"/>
      <c r="P554" s="65"/>
      <c r="Q554" s="65"/>
    </row>
    <row r="555" spans="1:17" s="61" customFormat="1" ht="30" x14ac:dyDescent="0.25">
      <c r="A555" s="25"/>
      <c r="B555" s="25"/>
      <c r="C555" s="82"/>
      <c r="D555" s="70" t="s">
        <v>606</v>
      </c>
      <c r="E555" s="84" t="s">
        <v>612</v>
      </c>
      <c r="F555" s="73">
        <v>250</v>
      </c>
      <c r="G555" s="73">
        <v>400</v>
      </c>
      <c r="H555" s="73">
        <v>200</v>
      </c>
      <c r="I555" s="73">
        <v>200</v>
      </c>
      <c r="J555" s="96">
        <f t="shared" si="407"/>
        <v>1050</v>
      </c>
      <c r="K555" s="96">
        <f t="shared" si="408"/>
        <v>5250</v>
      </c>
      <c r="L555" s="62">
        <v>150</v>
      </c>
      <c r="M555" s="62">
        <f t="shared" si="409"/>
        <v>187500</v>
      </c>
      <c r="N555" s="62">
        <f t="shared" si="410"/>
        <v>300000</v>
      </c>
      <c r="O555" s="62">
        <f t="shared" si="411"/>
        <v>150000</v>
      </c>
      <c r="P555" s="95">
        <f>I555*L555*5</f>
        <v>150000</v>
      </c>
      <c r="Q555" s="95">
        <f>L555*K555</f>
        <v>787500</v>
      </c>
    </row>
    <row r="556" spans="1:17" s="9" customFormat="1" ht="21" x14ac:dyDescent="0.25">
      <c r="A556" s="10"/>
      <c r="B556" s="10"/>
      <c r="C556" s="11"/>
      <c r="D556" s="12"/>
      <c r="E556" s="32"/>
      <c r="F556" s="14"/>
      <c r="G556" s="14"/>
      <c r="H556" s="14"/>
      <c r="I556" s="14"/>
      <c r="J556" s="15"/>
      <c r="K556" s="15"/>
      <c r="L556" s="16"/>
      <c r="M556" s="17">
        <f t="shared" ref="M556:P556" si="416">SUM(M555)</f>
        <v>187500</v>
      </c>
      <c r="N556" s="17">
        <f t="shared" si="416"/>
        <v>300000</v>
      </c>
      <c r="O556" s="17">
        <f t="shared" si="416"/>
        <v>150000</v>
      </c>
      <c r="P556" s="17">
        <f t="shared" si="416"/>
        <v>150000</v>
      </c>
      <c r="Q556" s="18">
        <f>SUM(Q555)</f>
        <v>787500</v>
      </c>
    </row>
    <row r="557" spans="1:17" s="9" customFormat="1" ht="21" x14ac:dyDescent="0.25">
      <c r="A557" s="10"/>
      <c r="B557" s="10"/>
      <c r="C557" s="11"/>
      <c r="D557" s="12"/>
      <c r="E557" s="32"/>
      <c r="F557" s="14"/>
      <c r="G557" s="14"/>
      <c r="H557" s="14"/>
      <c r="I557" s="14"/>
      <c r="J557" s="15"/>
      <c r="K557" s="15"/>
      <c r="L557" s="16"/>
      <c r="M557" s="17"/>
      <c r="N557" s="17"/>
      <c r="O557" s="17"/>
      <c r="P557" s="17"/>
      <c r="Q557" s="18"/>
    </row>
    <row r="558" spans="1:17" ht="23.25" x14ac:dyDescent="0.25">
      <c r="A558" s="19">
        <v>78</v>
      </c>
      <c r="B558" s="19" t="s">
        <v>1340</v>
      </c>
      <c r="C558" s="101"/>
      <c r="D558" s="21"/>
      <c r="E558" s="22" t="s">
        <v>613</v>
      </c>
      <c r="F558" s="88"/>
      <c r="G558" s="21"/>
      <c r="H558" s="21"/>
      <c r="I558" s="72"/>
      <c r="J558" s="33"/>
      <c r="K558" s="33"/>
      <c r="L558" s="34"/>
      <c r="M558" s="34"/>
      <c r="N558" s="34"/>
      <c r="O558" s="34"/>
      <c r="P558" s="65"/>
      <c r="Q558" s="65"/>
    </row>
    <row r="559" spans="1:17" ht="45" x14ac:dyDescent="0.25">
      <c r="A559" s="25"/>
      <c r="B559" s="25"/>
      <c r="C559" s="25"/>
      <c r="D559" s="26" t="s">
        <v>615</v>
      </c>
      <c r="E559" s="46" t="s">
        <v>616</v>
      </c>
      <c r="F559" s="49"/>
      <c r="G559" s="83"/>
      <c r="H559" s="83"/>
      <c r="I559" s="83"/>
      <c r="J559" s="54"/>
      <c r="K559" s="54"/>
      <c r="L559" s="30"/>
      <c r="M559" s="30"/>
      <c r="N559" s="30"/>
      <c r="O559" s="30"/>
      <c r="P559" s="48"/>
      <c r="Q559" s="48" t="s">
        <v>15</v>
      </c>
    </row>
    <row r="560" spans="1:17" x14ac:dyDescent="0.25">
      <c r="A560" s="25"/>
      <c r="B560" s="25"/>
      <c r="C560" s="25"/>
      <c r="D560" s="26"/>
      <c r="E560" s="70" t="s">
        <v>617</v>
      </c>
      <c r="F560" s="28" t="s">
        <v>15</v>
      </c>
      <c r="G560" s="28"/>
      <c r="H560" s="28" t="s">
        <v>15</v>
      </c>
      <c r="I560" s="28"/>
      <c r="J560" s="50" t="s">
        <v>15</v>
      </c>
      <c r="K560" s="50" t="s">
        <v>15</v>
      </c>
      <c r="L560" s="30"/>
      <c r="M560" s="30"/>
      <c r="N560" s="30"/>
      <c r="O560" s="30"/>
      <c r="P560" s="48"/>
      <c r="Q560" s="48" t="s">
        <v>15</v>
      </c>
    </row>
    <row r="561" spans="1:17" x14ac:dyDescent="0.25">
      <c r="A561" s="25"/>
      <c r="B561" s="25"/>
      <c r="C561" s="25"/>
      <c r="D561" s="26"/>
      <c r="E561" s="26" t="s">
        <v>618</v>
      </c>
      <c r="F561" s="28">
        <v>1000</v>
      </c>
      <c r="G561" s="28">
        <v>0</v>
      </c>
      <c r="H561" s="28">
        <v>1000</v>
      </c>
      <c r="I561" s="28">
        <v>1000</v>
      </c>
      <c r="J561" s="50">
        <f t="shared" ref="J561:J562" si="417">SUM(F561:I561)</f>
        <v>3000</v>
      </c>
      <c r="K561" s="50">
        <f t="shared" ref="K561:K562" si="418">J561*5</f>
        <v>15000</v>
      </c>
      <c r="L561" s="30">
        <v>2.2000000000000002</v>
      </c>
      <c r="M561" s="30">
        <f t="shared" ref="M561:M562" si="419">F561*L561*5</f>
        <v>11000</v>
      </c>
      <c r="N561" s="30">
        <f t="shared" ref="N561:N562" si="420">G561*L561*5</f>
        <v>0</v>
      </c>
      <c r="O561" s="30">
        <f t="shared" ref="O561:O562" si="421">H561*L561*5</f>
        <v>11000</v>
      </c>
      <c r="P561" s="48">
        <f>I561*L561*5</f>
        <v>11000</v>
      </c>
      <c r="Q561" s="48">
        <f>L561*K561</f>
        <v>33000</v>
      </c>
    </row>
    <row r="562" spans="1:17" x14ac:dyDescent="0.25">
      <c r="A562" s="25"/>
      <c r="B562" s="25"/>
      <c r="C562" s="25"/>
      <c r="D562" s="26"/>
      <c r="E562" s="26" t="s">
        <v>619</v>
      </c>
      <c r="F562" s="28">
        <v>2000</v>
      </c>
      <c r="G562" s="28">
        <v>12000</v>
      </c>
      <c r="H562" s="28">
        <v>15000</v>
      </c>
      <c r="I562" s="28">
        <v>1000</v>
      </c>
      <c r="J562" s="50">
        <f t="shared" si="417"/>
        <v>30000</v>
      </c>
      <c r="K562" s="50">
        <f t="shared" si="418"/>
        <v>150000</v>
      </c>
      <c r="L562" s="30">
        <v>2.2000000000000002</v>
      </c>
      <c r="M562" s="30">
        <f t="shared" si="419"/>
        <v>22000</v>
      </c>
      <c r="N562" s="30">
        <f t="shared" si="420"/>
        <v>132000.00000000003</v>
      </c>
      <c r="O562" s="30">
        <f t="shared" si="421"/>
        <v>165000</v>
      </c>
      <c r="P562" s="48">
        <f>I562*L562*5</f>
        <v>11000</v>
      </c>
      <c r="Q562" s="48">
        <f>L562*K562</f>
        <v>330000</v>
      </c>
    </row>
    <row r="563" spans="1:17" s="9" customFormat="1" ht="21" x14ac:dyDescent="0.25">
      <c r="A563" s="10"/>
      <c r="B563" s="10"/>
      <c r="C563" s="11"/>
      <c r="D563" s="12"/>
      <c r="E563" s="32"/>
      <c r="F563" s="14"/>
      <c r="G563" s="14"/>
      <c r="H563" s="14"/>
      <c r="I563" s="14"/>
      <c r="J563" s="15"/>
      <c r="K563" s="15"/>
      <c r="L563" s="16"/>
      <c r="M563" s="17">
        <f t="shared" ref="M563:P563" si="422">SUM(M559:M562)</f>
        <v>33000</v>
      </c>
      <c r="N563" s="17">
        <f t="shared" si="422"/>
        <v>132000.00000000003</v>
      </c>
      <c r="O563" s="17">
        <f t="shared" si="422"/>
        <v>176000</v>
      </c>
      <c r="P563" s="17">
        <f t="shared" si="422"/>
        <v>22000</v>
      </c>
      <c r="Q563" s="18">
        <f>SUM(Q559:Q562)</f>
        <v>363000</v>
      </c>
    </row>
    <row r="564" spans="1:17" s="9" customFormat="1" ht="21" x14ac:dyDescent="0.25">
      <c r="A564" s="10"/>
      <c r="B564" s="10"/>
      <c r="C564" s="11"/>
      <c r="D564" s="12"/>
      <c r="E564" s="32"/>
      <c r="F564" s="14"/>
      <c r="G564" s="14"/>
      <c r="H564" s="14"/>
      <c r="I564" s="14"/>
      <c r="J564" s="15"/>
      <c r="K564" s="15"/>
      <c r="L564" s="16"/>
      <c r="M564" s="17"/>
      <c r="N564" s="17"/>
      <c r="O564" s="17"/>
      <c r="P564" s="17"/>
      <c r="Q564" s="18"/>
    </row>
    <row r="565" spans="1:17" s="9" customFormat="1" ht="21" x14ac:dyDescent="0.25">
      <c r="A565" s="10"/>
      <c r="B565" s="10"/>
      <c r="C565" s="11"/>
      <c r="D565" s="12"/>
      <c r="E565" s="32"/>
      <c r="F565" s="14"/>
      <c r="G565" s="14"/>
      <c r="H565" s="14"/>
      <c r="I565" s="14"/>
      <c r="J565" s="15"/>
      <c r="K565" s="15"/>
      <c r="L565" s="16"/>
      <c r="M565" s="17"/>
      <c r="N565" s="17"/>
      <c r="O565" s="17"/>
      <c r="P565" s="17"/>
      <c r="Q565" s="18"/>
    </row>
    <row r="566" spans="1:17" ht="21" x14ac:dyDescent="0.25">
      <c r="A566" s="19">
        <v>79</v>
      </c>
      <c r="B566" s="19" t="s">
        <v>1340</v>
      </c>
      <c r="C566" s="41"/>
      <c r="D566" s="21"/>
      <c r="E566" s="22" t="s">
        <v>620</v>
      </c>
      <c r="F566" s="21"/>
      <c r="G566" s="21"/>
      <c r="H566" s="21"/>
      <c r="I566" s="72"/>
      <c r="J566" s="33"/>
      <c r="K566" s="33"/>
      <c r="L566" s="34"/>
      <c r="M566" s="34"/>
      <c r="N566" s="34"/>
      <c r="O566" s="34"/>
      <c r="P566" s="65"/>
      <c r="Q566" s="65"/>
    </row>
    <row r="567" spans="1:17" x14ac:dyDescent="0.25">
      <c r="A567" s="25"/>
      <c r="B567" s="25"/>
      <c r="C567" s="25" t="s">
        <v>614</v>
      </c>
      <c r="D567" s="26" t="s">
        <v>622</v>
      </c>
      <c r="E567" s="46" t="s">
        <v>623</v>
      </c>
      <c r="F567" s="28">
        <v>0</v>
      </c>
      <c r="G567" s="28">
        <v>600</v>
      </c>
      <c r="H567" s="28">
        <v>500</v>
      </c>
      <c r="I567" s="28">
        <v>90</v>
      </c>
      <c r="J567" s="50">
        <f t="shared" ref="J567:J569" si="423">SUM(F567:I567)</f>
        <v>1190</v>
      </c>
      <c r="K567" s="50">
        <f t="shared" ref="K567:K569" si="424">J567*5</f>
        <v>5950</v>
      </c>
      <c r="L567" s="30">
        <v>3</v>
      </c>
      <c r="M567" s="30">
        <f t="shared" ref="M567:M569" si="425">F567*L567*5</f>
        <v>0</v>
      </c>
      <c r="N567" s="30">
        <f t="shared" ref="N567:N569" si="426">G567*L567*5</f>
        <v>9000</v>
      </c>
      <c r="O567" s="30">
        <f t="shared" ref="O567:O569" si="427">H567*L567*5</f>
        <v>7500</v>
      </c>
      <c r="P567" s="48">
        <f>I567*L567*5</f>
        <v>1350</v>
      </c>
      <c r="Q567" s="48">
        <f>L567*K567</f>
        <v>17850</v>
      </c>
    </row>
    <row r="568" spans="1:17" x14ac:dyDescent="0.25">
      <c r="A568" s="25"/>
      <c r="B568" s="25"/>
      <c r="C568" s="25" t="s">
        <v>1375</v>
      </c>
      <c r="D568" s="26" t="s">
        <v>622</v>
      </c>
      <c r="E568" s="46" t="s">
        <v>625</v>
      </c>
      <c r="F568" s="28">
        <v>0</v>
      </c>
      <c r="G568" s="28">
        <v>600</v>
      </c>
      <c r="H568" s="28">
        <v>300</v>
      </c>
      <c r="I568" s="28">
        <v>120</v>
      </c>
      <c r="J568" s="50">
        <f t="shared" si="423"/>
        <v>1020</v>
      </c>
      <c r="K568" s="50">
        <f t="shared" si="424"/>
        <v>5100</v>
      </c>
      <c r="L568" s="30">
        <v>4</v>
      </c>
      <c r="M568" s="30">
        <f t="shared" si="425"/>
        <v>0</v>
      </c>
      <c r="N568" s="30">
        <f t="shared" si="426"/>
        <v>12000</v>
      </c>
      <c r="O568" s="30">
        <f t="shared" si="427"/>
        <v>6000</v>
      </c>
      <c r="P568" s="48">
        <f>I568*L568*5</f>
        <v>2400</v>
      </c>
      <c r="Q568" s="48">
        <f>L568*K568</f>
        <v>20400</v>
      </c>
    </row>
    <row r="569" spans="1:17" x14ac:dyDescent="0.25">
      <c r="A569" s="25"/>
      <c r="B569" s="25"/>
      <c r="C569" s="25" t="s">
        <v>1376</v>
      </c>
      <c r="D569" s="26" t="s">
        <v>622</v>
      </c>
      <c r="E569" s="46" t="s">
        <v>627</v>
      </c>
      <c r="F569" s="28">
        <v>0</v>
      </c>
      <c r="G569" s="28">
        <v>600</v>
      </c>
      <c r="H569" s="28">
        <v>300</v>
      </c>
      <c r="I569" s="28">
        <v>180</v>
      </c>
      <c r="J569" s="50">
        <f t="shared" si="423"/>
        <v>1080</v>
      </c>
      <c r="K569" s="50">
        <f t="shared" si="424"/>
        <v>5400</v>
      </c>
      <c r="L569" s="30">
        <v>5</v>
      </c>
      <c r="M569" s="30">
        <f t="shared" si="425"/>
        <v>0</v>
      </c>
      <c r="N569" s="30">
        <f t="shared" si="426"/>
        <v>15000</v>
      </c>
      <c r="O569" s="30">
        <f t="shared" si="427"/>
        <v>7500</v>
      </c>
      <c r="P569" s="48">
        <f>I569*L569*5</f>
        <v>4500</v>
      </c>
      <c r="Q569" s="48">
        <f>L569*K569</f>
        <v>27000</v>
      </c>
    </row>
    <row r="570" spans="1:17" x14ac:dyDescent="0.25">
      <c r="A570" s="25"/>
      <c r="B570" s="25"/>
      <c r="C570" s="25" t="s">
        <v>1377</v>
      </c>
      <c r="D570" s="26" t="s">
        <v>628</v>
      </c>
      <c r="E570" s="46" t="s">
        <v>629</v>
      </c>
      <c r="F570" s="49"/>
      <c r="G570" s="49"/>
      <c r="H570" s="49"/>
      <c r="I570" s="49"/>
      <c r="J570" s="54"/>
      <c r="K570" s="54"/>
      <c r="L570" s="30"/>
      <c r="M570" s="30"/>
      <c r="N570" s="30"/>
      <c r="O570" s="30"/>
      <c r="P570" s="48"/>
      <c r="Q570" s="48"/>
    </row>
    <row r="571" spans="1:17" ht="26.25" customHeight="1" x14ac:dyDescent="0.25">
      <c r="A571" s="25"/>
      <c r="B571" s="25"/>
      <c r="C571" s="25"/>
      <c r="D571" s="26" t="s">
        <v>630</v>
      </c>
      <c r="E571" s="46" t="s">
        <v>631</v>
      </c>
      <c r="F571" s="28">
        <v>0</v>
      </c>
      <c r="G571" s="28">
        <v>2000</v>
      </c>
      <c r="H571" s="28">
        <v>1000</v>
      </c>
      <c r="I571" s="28">
        <v>1000</v>
      </c>
      <c r="J571" s="50">
        <f t="shared" ref="J571:J577" si="428">SUM(F571:I571)</f>
        <v>4000</v>
      </c>
      <c r="K571" s="50">
        <f t="shared" ref="K571:K577" si="429">J571*5</f>
        <v>20000</v>
      </c>
      <c r="L571" s="30">
        <v>4</v>
      </c>
      <c r="M571" s="30">
        <f t="shared" ref="M571:M577" si="430">F571*L571*5</f>
        <v>0</v>
      </c>
      <c r="N571" s="30">
        <f t="shared" ref="N571:N577" si="431">G571*L571*5</f>
        <v>40000</v>
      </c>
      <c r="O571" s="30">
        <f t="shared" ref="O571:O577" si="432">H571*L571*5</f>
        <v>20000</v>
      </c>
      <c r="P571" s="48">
        <f t="shared" ref="P571:P577" si="433">I571*L571*5</f>
        <v>20000</v>
      </c>
      <c r="Q571" s="48">
        <f t="shared" ref="Q571:Q577" si="434">L571*K571</f>
        <v>80000</v>
      </c>
    </row>
    <row r="572" spans="1:17" ht="26.25" customHeight="1" x14ac:dyDescent="0.25">
      <c r="A572" s="25"/>
      <c r="B572" s="25"/>
      <c r="C572" s="25"/>
      <c r="D572" s="26" t="s">
        <v>632</v>
      </c>
      <c r="E572" s="46" t="s">
        <v>633</v>
      </c>
      <c r="F572" s="28">
        <v>0</v>
      </c>
      <c r="G572" s="28">
        <v>3000</v>
      </c>
      <c r="H572" s="28">
        <v>1000</v>
      </c>
      <c r="I572" s="28">
        <v>300</v>
      </c>
      <c r="J572" s="50">
        <f t="shared" si="428"/>
        <v>4300</v>
      </c>
      <c r="K572" s="50">
        <f t="shared" si="429"/>
        <v>21500</v>
      </c>
      <c r="L572" s="30">
        <v>9</v>
      </c>
      <c r="M572" s="30">
        <f t="shared" si="430"/>
        <v>0</v>
      </c>
      <c r="N572" s="30">
        <f t="shared" si="431"/>
        <v>135000</v>
      </c>
      <c r="O572" s="30">
        <f t="shared" si="432"/>
        <v>45000</v>
      </c>
      <c r="P572" s="48">
        <f t="shared" si="433"/>
        <v>13500</v>
      </c>
      <c r="Q572" s="48">
        <f t="shared" si="434"/>
        <v>193500</v>
      </c>
    </row>
    <row r="573" spans="1:17" s="61" customFormat="1" x14ac:dyDescent="0.25">
      <c r="A573" s="25"/>
      <c r="B573" s="25"/>
      <c r="C573" s="25"/>
      <c r="D573" s="26" t="s">
        <v>634</v>
      </c>
      <c r="E573" s="46" t="s">
        <v>635</v>
      </c>
      <c r="F573" s="28">
        <v>0</v>
      </c>
      <c r="G573" s="28">
        <v>4000</v>
      </c>
      <c r="H573" s="28">
        <v>1000</v>
      </c>
      <c r="I573" s="28">
        <v>300</v>
      </c>
      <c r="J573" s="50">
        <f t="shared" si="428"/>
        <v>5300</v>
      </c>
      <c r="K573" s="50">
        <f t="shared" si="429"/>
        <v>26500</v>
      </c>
      <c r="L573" s="30">
        <v>9</v>
      </c>
      <c r="M573" s="30">
        <f t="shared" si="430"/>
        <v>0</v>
      </c>
      <c r="N573" s="30">
        <f t="shared" si="431"/>
        <v>180000</v>
      </c>
      <c r="O573" s="30">
        <f t="shared" si="432"/>
        <v>45000</v>
      </c>
      <c r="P573" s="48">
        <f t="shared" si="433"/>
        <v>13500</v>
      </c>
      <c r="Q573" s="48">
        <f t="shared" si="434"/>
        <v>238500</v>
      </c>
    </row>
    <row r="574" spans="1:17" x14ac:dyDescent="0.25">
      <c r="A574" s="25"/>
      <c r="B574" s="25"/>
      <c r="C574" s="25"/>
      <c r="D574" s="26" t="s">
        <v>632</v>
      </c>
      <c r="E574" s="46" t="s">
        <v>636</v>
      </c>
      <c r="F574" s="28">
        <v>0</v>
      </c>
      <c r="G574" s="28">
        <v>0</v>
      </c>
      <c r="H574" s="28">
        <v>1000</v>
      </c>
      <c r="I574" s="28">
        <v>0</v>
      </c>
      <c r="J574" s="50">
        <f t="shared" si="428"/>
        <v>1000</v>
      </c>
      <c r="K574" s="50">
        <f t="shared" si="429"/>
        <v>5000</v>
      </c>
      <c r="L574" s="30">
        <v>11</v>
      </c>
      <c r="M574" s="30">
        <f t="shared" si="430"/>
        <v>0</v>
      </c>
      <c r="N574" s="30">
        <f t="shared" si="431"/>
        <v>0</v>
      </c>
      <c r="O574" s="30">
        <f t="shared" si="432"/>
        <v>55000</v>
      </c>
      <c r="P574" s="48">
        <f t="shared" si="433"/>
        <v>0</v>
      </c>
      <c r="Q574" s="48">
        <f t="shared" si="434"/>
        <v>55000</v>
      </c>
    </row>
    <row r="575" spans="1:17" s="61" customFormat="1" x14ac:dyDescent="0.25">
      <c r="A575" s="25"/>
      <c r="B575" s="25"/>
      <c r="C575" s="25"/>
      <c r="D575" s="26" t="s">
        <v>637</v>
      </c>
      <c r="E575" s="46" t="s">
        <v>638</v>
      </c>
      <c r="F575" s="28">
        <v>0</v>
      </c>
      <c r="G575" s="28">
        <v>1500</v>
      </c>
      <c r="H575" s="28">
        <v>2500</v>
      </c>
      <c r="I575" s="28">
        <v>1020</v>
      </c>
      <c r="J575" s="50">
        <f t="shared" si="428"/>
        <v>5020</v>
      </c>
      <c r="K575" s="50">
        <f t="shared" si="429"/>
        <v>25100</v>
      </c>
      <c r="L575" s="30">
        <v>4</v>
      </c>
      <c r="M575" s="30">
        <f t="shared" si="430"/>
        <v>0</v>
      </c>
      <c r="N575" s="30">
        <f t="shared" si="431"/>
        <v>30000</v>
      </c>
      <c r="O575" s="30">
        <f t="shared" si="432"/>
        <v>50000</v>
      </c>
      <c r="P575" s="48">
        <f t="shared" si="433"/>
        <v>20400</v>
      </c>
      <c r="Q575" s="48">
        <f t="shared" si="434"/>
        <v>100400</v>
      </c>
    </row>
    <row r="576" spans="1:17" s="61" customFormat="1" x14ac:dyDescent="0.25">
      <c r="A576" s="25"/>
      <c r="B576" s="25"/>
      <c r="C576" s="25"/>
      <c r="D576" s="26" t="s">
        <v>637</v>
      </c>
      <c r="E576" s="46" t="s">
        <v>639</v>
      </c>
      <c r="F576" s="28">
        <v>0</v>
      </c>
      <c r="G576" s="28">
        <v>400</v>
      </c>
      <c r="H576" s="28">
        <v>3000</v>
      </c>
      <c r="I576" s="28">
        <v>490</v>
      </c>
      <c r="J576" s="50">
        <f t="shared" si="428"/>
        <v>3890</v>
      </c>
      <c r="K576" s="50">
        <f t="shared" si="429"/>
        <v>19450</v>
      </c>
      <c r="L576" s="30">
        <v>5</v>
      </c>
      <c r="M576" s="30">
        <f t="shared" si="430"/>
        <v>0</v>
      </c>
      <c r="N576" s="30">
        <f t="shared" si="431"/>
        <v>10000</v>
      </c>
      <c r="O576" s="30">
        <f t="shared" si="432"/>
        <v>75000</v>
      </c>
      <c r="P576" s="48">
        <f t="shared" si="433"/>
        <v>12250</v>
      </c>
      <c r="Q576" s="48">
        <f t="shared" si="434"/>
        <v>97250</v>
      </c>
    </row>
    <row r="577" spans="1:17" s="61" customFormat="1" ht="28.5" customHeight="1" x14ac:dyDescent="0.25">
      <c r="A577" s="25"/>
      <c r="B577" s="25"/>
      <c r="C577" s="25"/>
      <c r="D577" s="26" t="s">
        <v>637</v>
      </c>
      <c r="E577" s="46" t="s">
        <v>640</v>
      </c>
      <c r="F577" s="28">
        <v>0</v>
      </c>
      <c r="G577" s="28">
        <v>400</v>
      </c>
      <c r="H577" s="28">
        <v>3000</v>
      </c>
      <c r="I577" s="28">
        <v>1020</v>
      </c>
      <c r="J577" s="50">
        <f t="shared" si="428"/>
        <v>4420</v>
      </c>
      <c r="K577" s="50">
        <f t="shared" si="429"/>
        <v>22100</v>
      </c>
      <c r="L577" s="30">
        <v>4</v>
      </c>
      <c r="M577" s="30">
        <f t="shared" si="430"/>
        <v>0</v>
      </c>
      <c r="N577" s="30">
        <f t="shared" si="431"/>
        <v>8000</v>
      </c>
      <c r="O577" s="30">
        <f t="shared" si="432"/>
        <v>60000</v>
      </c>
      <c r="P577" s="48">
        <f t="shared" si="433"/>
        <v>20400</v>
      </c>
      <c r="Q577" s="48">
        <f t="shared" si="434"/>
        <v>88400</v>
      </c>
    </row>
    <row r="578" spans="1:17" s="103" customFormat="1" x14ac:dyDescent="0.25">
      <c r="A578" s="25"/>
      <c r="B578" s="25"/>
      <c r="C578" s="25" t="s">
        <v>1378</v>
      </c>
      <c r="D578" s="26" t="s">
        <v>637</v>
      </c>
      <c r="E578" s="46" t="s">
        <v>641</v>
      </c>
      <c r="F578" s="28"/>
      <c r="G578" s="28"/>
      <c r="H578" s="28"/>
      <c r="I578" s="28"/>
      <c r="J578" s="50"/>
      <c r="K578" s="50"/>
      <c r="L578" s="30"/>
      <c r="M578" s="30"/>
      <c r="N578" s="30"/>
      <c r="O578" s="30"/>
      <c r="P578" s="48"/>
      <c r="Q578" s="48"/>
    </row>
    <row r="579" spans="1:17" x14ac:dyDescent="0.25">
      <c r="A579" s="25"/>
      <c r="B579" s="25"/>
      <c r="C579" s="25"/>
      <c r="D579" s="26"/>
      <c r="E579" s="26" t="s">
        <v>642</v>
      </c>
      <c r="F579" s="28">
        <v>0</v>
      </c>
      <c r="G579" s="28">
        <v>100</v>
      </c>
      <c r="H579" s="28">
        <v>30</v>
      </c>
      <c r="I579" s="28">
        <v>20</v>
      </c>
      <c r="J579" s="50">
        <f t="shared" ref="J579:J580" si="435">SUM(F579:I579)</f>
        <v>150</v>
      </c>
      <c r="K579" s="50">
        <f t="shared" ref="K579:K580" si="436">J579*5</f>
        <v>750</v>
      </c>
      <c r="L579" s="30">
        <v>60</v>
      </c>
      <c r="M579" s="30">
        <f t="shared" ref="M579:M580" si="437">F579*L579*5</f>
        <v>0</v>
      </c>
      <c r="N579" s="30">
        <f t="shared" ref="N579:N580" si="438">G579*L579*5</f>
        <v>30000</v>
      </c>
      <c r="O579" s="30">
        <f t="shared" ref="O579:O580" si="439">H579*L579*5</f>
        <v>9000</v>
      </c>
      <c r="P579" s="48">
        <f>I579*L579*5</f>
        <v>6000</v>
      </c>
      <c r="Q579" s="48">
        <f>L579*K579</f>
        <v>45000</v>
      </c>
    </row>
    <row r="580" spans="1:17" x14ac:dyDescent="0.25">
      <c r="A580" s="25"/>
      <c r="B580" s="25"/>
      <c r="C580" s="25"/>
      <c r="D580" s="26"/>
      <c r="E580" s="26" t="s">
        <v>643</v>
      </c>
      <c r="F580" s="28">
        <v>0</v>
      </c>
      <c r="G580" s="28">
        <v>80</v>
      </c>
      <c r="H580" s="28">
        <v>30</v>
      </c>
      <c r="I580" s="28">
        <v>20</v>
      </c>
      <c r="J580" s="50">
        <f t="shared" si="435"/>
        <v>130</v>
      </c>
      <c r="K580" s="50">
        <f t="shared" si="436"/>
        <v>650</v>
      </c>
      <c r="L580" s="30">
        <v>4</v>
      </c>
      <c r="M580" s="30">
        <f t="shared" si="437"/>
        <v>0</v>
      </c>
      <c r="N580" s="30">
        <f t="shared" si="438"/>
        <v>1600</v>
      </c>
      <c r="O580" s="30">
        <f t="shared" si="439"/>
        <v>600</v>
      </c>
      <c r="P580" s="48">
        <f>I580*L580*5</f>
        <v>400</v>
      </c>
      <c r="Q580" s="48">
        <f>L580*K580</f>
        <v>2600</v>
      </c>
    </row>
    <row r="581" spans="1:17" x14ac:dyDescent="0.25">
      <c r="A581" s="25"/>
      <c r="B581" s="25"/>
      <c r="C581" s="25" t="s">
        <v>1379</v>
      </c>
      <c r="D581" s="26" t="s">
        <v>644</v>
      </c>
      <c r="E581" s="46" t="s">
        <v>645</v>
      </c>
      <c r="F581" s="28"/>
      <c r="G581" s="28"/>
      <c r="H581" s="28"/>
      <c r="I581" s="28"/>
      <c r="J581" s="54"/>
      <c r="K581" s="54"/>
      <c r="L581" s="30"/>
      <c r="M581" s="30"/>
      <c r="N581" s="30"/>
      <c r="O581" s="30"/>
      <c r="P581" s="48"/>
      <c r="Q581" s="48"/>
    </row>
    <row r="582" spans="1:17" x14ac:dyDescent="0.25">
      <c r="A582" s="25"/>
      <c r="B582" s="25"/>
      <c r="C582" s="25"/>
      <c r="D582" s="26"/>
      <c r="E582" s="26" t="s">
        <v>646</v>
      </c>
      <c r="F582" s="28">
        <v>0</v>
      </c>
      <c r="G582" s="28">
        <v>100</v>
      </c>
      <c r="H582" s="28">
        <v>0</v>
      </c>
      <c r="I582" s="28">
        <v>0</v>
      </c>
      <c r="J582" s="50">
        <f t="shared" ref="J582:J586" si="440">SUM(F582:I582)</f>
        <v>100</v>
      </c>
      <c r="K582" s="50">
        <f t="shared" ref="K582:K586" si="441">J582*5</f>
        <v>500</v>
      </c>
      <c r="L582" s="30">
        <v>3</v>
      </c>
      <c r="M582" s="30">
        <f t="shared" ref="M582:M586" si="442">F582*L582*5</f>
        <v>0</v>
      </c>
      <c r="N582" s="30">
        <f t="shared" ref="N582:N586" si="443">G582*L582*5</f>
        <v>1500</v>
      </c>
      <c r="O582" s="30">
        <f t="shared" ref="O582:O586" si="444">H582*L582*5</f>
        <v>0</v>
      </c>
      <c r="P582" s="48">
        <f>I582*L582*5</f>
        <v>0</v>
      </c>
      <c r="Q582" s="48">
        <f>L582*K582</f>
        <v>1500</v>
      </c>
    </row>
    <row r="583" spans="1:17" x14ac:dyDescent="0.25">
      <c r="A583" s="25"/>
      <c r="B583" s="25"/>
      <c r="C583" s="25"/>
      <c r="D583" s="26"/>
      <c r="E583" s="26" t="s">
        <v>647</v>
      </c>
      <c r="F583" s="28">
        <v>0</v>
      </c>
      <c r="G583" s="28">
        <v>100</v>
      </c>
      <c r="H583" s="28">
        <v>0</v>
      </c>
      <c r="I583" s="28">
        <v>20</v>
      </c>
      <c r="J583" s="50">
        <f t="shared" si="440"/>
        <v>120</v>
      </c>
      <c r="K583" s="50">
        <f t="shared" si="441"/>
        <v>600</v>
      </c>
      <c r="L583" s="30">
        <v>1.9</v>
      </c>
      <c r="M583" s="30">
        <f t="shared" si="442"/>
        <v>0</v>
      </c>
      <c r="N583" s="30">
        <f t="shared" si="443"/>
        <v>950</v>
      </c>
      <c r="O583" s="30">
        <f t="shared" si="444"/>
        <v>0</v>
      </c>
      <c r="P583" s="48">
        <f>I583*L583*5</f>
        <v>190</v>
      </c>
      <c r="Q583" s="48">
        <f>L583*K583</f>
        <v>1140</v>
      </c>
    </row>
    <row r="584" spans="1:17" x14ac:dyDescent="0.25">
      <c r="A584" s="25"/>
      <c r="B584" s="25"/>
      <c r="C584" s="25"/>
      <c r="D584" s="26"/>
      <c r="E584" s="26" t="s">
        <v>648</v>
      </c>
      <c r="F584" s="28">
        <v>0</v>
      </c>
      <c r="G584" s="28">
        <v>200</v>
      </c>
      <c r="H584" s="28">
        <v>0</v>
      </c>
      <c r="I584" s="28">
        <v>10</v>
      </c>
      <c r="J584" s="50">
        <f t="shared" si="440"/>
        <v>210</v>
      </c>
      <c r="K584" s="50">
        <f t="shared" si="441"/>
        <v>1050</v>
      </c>
      <c r="L584" s="30">
        <v>2</v>
      </c>
      <c r="M584" s="30">
        <f t="shared" si="442"/>
        <v>0</v>
      </c>
      <c r="N584" s="30">
        <f t="shared" si="443"/>
        <v>2000</v>
      </c>
      <c r="O584" s="30">
        <f t="shared" si="444"/>
        <v>0</v>
      </c>
      <c r="P584" s="48">
        <f>I584*L584*5</f>
        <v>100</v>
      </c>
      <c r="Q584" s="48">
        <f>L584*K584</f>
        <v>2100</v>
      </c>
    </row>
    <row r="585" spans="1:17" x14ac:dyDescent="0.25">
      <c r="A585" s="25"/>
      <c r="B585" s="25"/>
      <c r="C585" s="25"/>
      <c r="D585" s="26"/>
      <c r="E585" s="26" t="s">
        <v>649</v>
      </c>
      <c r="F585" s="28">
        <v>0</v>
      </c>
      <c r="G585" s="28">
        <v>200</v>
      </c>
      <c r="H585" s="28">
        <v>0</v>
      </c>
      <c r="I585" s="28">
        <v>10</v>
      </c>
      <c r="J585" s="50">
        <f t="shared" si="440"/>
        <v>210</v>
      </c>
      <c r="K585" s="50">
        <f t="shared" si="441"/>
        <v>1050</v>
      </c>
      <c r="L585" s="30">
        <v>3</v>
      </c>
      <c r="M585" s="30">
        <f t="shared" si="442"/>
        <v>0</v>
      </c>
      <c r="N585" s="30">
        <f t="shared" si="443"/>
        <v>3000</v>
      </c>
      <c r="O585" s="30">
        <f t="shared" si="444"/>
        <v>0</v>
      </c>
      <c r="P585" s="48">
        <f>I585*L585*5</f>
        <v>150</v>
      </c>
      <c r="Q585" s="48">
        <f>L585*K585</f>
        <v>3150</v>
      </c>
    </row>
    <row r="586" spans="1:17" x14ac:dyDescent="0.25">
      <c r="A586" s="25"/>
      <c r="B586" s="25"/>
      <c r="C586" s="25"/>
      <c r="D586" s="26"/>
      <c r="E586" s="26" t="s">
        <v>650</v>
      </c>
      <c r="F586" s="28">
        <v>0</v>
      </c>
      <c r="G586" s="28">
        <v>200</v>
      </c>
      <c r="H586" s="28">
        <v>0</v>
      </c>
      <c r="I586" s="28">
        <v>0</v>
      </c>
      <c r="J586" s="50">
        <f t="shared" si="440"/>
        <v>200</v>
      </c>
      <c r="K586" s="50">
        <f t="shared" si="441"/>
        <v>1000</v>
      </c>
      <c r="L586" s="30">
        <v>4</v>
      </c>
      <c r="M586" s="30">
        <f t="shared" si="442"/>
        <v>0</v>
      </c>
      <c r="N586" s="30">
        <f t="shared" si="443"/>
        <v>4000</v>
      </c>
      <c r="O586" s="30">
        <f t="shared" si="444"/>
        <v>0</v>
      </c>
      <c r="P586" s="48">
        <f>I586*L586*5</f>
        <v>0</v>
      </c>
      <c r="Q586" s="48">
        <f>L586*K586</f>
        <v>4000</v>
      </c>
    </row>
    <row r="587" spans="1:17" s="9" customFormat="1" ht="21" x14ac:dyDescent="0.25">
      <c r="A587" s="10"/>
      <c r="B587" s="10"/>
      <c r="C587" s="11"/>
      <c r="D587" s="12"/>
      <c r="E587" s="32"/>
      <c r="F587" s="14"/>
      <c r="G587" s="14"/>
      <c r="H587" s="14"/>
      <c r="I587" s="14"/>
      <c r="J587" s="15"/>
      <c r="K587" s="15"/>
      <c r="L587" s="16"/>
      <c r="M587" s="17">
        <f t="shared" ref="M587:P587" si="445">SUM(M567:M586)</f>
        <v>0</v>
      </c>
      <c r="N587" s="17">
        <f t="shared" si="445"/>
        <v>482050</v>
      </c>
      <c r="O587" s="17">
        <f t="shared" si="445"/>
        <v>380600</v>
      </c>
      <c r="P587" s="17">
        <f t="shared" si="445"/>
        <v>115140</v>
      </c>
      <c r="Q587" s="18">
        <f>SUM(Q567:Q586)</f>
        <v>977790</v>
      </c>
    </row>
    <row r="588" spans="1:17" s="9" customFormat="1" ht="21" x14ac:dyDescent="0.25">
      <c r="A588" s="10"/>
      <c r="B588" s="10"/>
      <c r="C588" s="11"/>
      <c r="D588" s="12"/>
      <c r="E588" s="32"/>
      <c r="F588" s="14"/>
      <c r="G588" s="14"/>
      <c r="H588" s="14"/>
      <c r="I588" s="14"/>
      <c r="J588" s="15"/>
      <c r="K588" s="15"/>
      <c r="L588" s="16"/>
      <c r="M588" s="17"/>
      <c r="N588" s="17"/>
      <c r="O588" s="17"/>
      <c r="P588" s="17"/>
      <c r="Q588" s="18"/>
    </row>
    <row r="589" spans="1:17" ht="21" x14ac:dyDescent="0.25">
      <c r="A589" s="19">
        <v>80</v>
      </c>
      <c r="B589" s="19" t="s">
        <v>1341</v>
      </c>
      <c r="C589" s="41"/>
      <c r="D589" s="21"/>
      <c r="E589" s="22" t="s">
        <v>651</v>
      </c>
      <c r="F589" s="21"/>
      <c r="G589" s="21"/>
      <c r="H589" s="21"/>
      <c r="I589" s="72"/>
      <c r="J589" s="33"/>
      <c r="K589" s="33"/>
      <c r="L589" s="34"/>
      <c r="M589" s="34"/>
      <c r="N589" s="34"/>
      <c r="O589" s="34"/>
      <c r="P589" s="65"/>
      <c r="Q589" s="65"/>
    </row>
    <row r="590" spans="1:17" ht="30" x14ac:dyDescent="0.25">
      <c r="A590" s="25"/>
      <c r="B590" s="25"/>
      <c r="C590" s="25" t="s">
        <v>1380</v>
      </c>
      <c r="D590" s="26" t="s">
        <v>653</v>
      </c>
      <c r="E590" s="46" t="s">
        <v>654</v>
      </c>
      <c r="F590" s="46"/>
      <c r="G590" s="46"/>
      <c r="H590" s="46"/>
      <c r="I590" s="69"/>
      <c r="J590" s="54"/>
      <c r="K590" s="54"/>
      <c r="L590" s="30"/>
      <c r="M590" s="30"/>
      <c r="N590" s="30"/>
      <c r="O590" s="30"/>
      <c r="P590" s="48"/>
      <c r="Q590" s="48"/>
    </row>
    <row r="591" spans="1:17" x14ac:dyDescent="0.25">
      <c r="A591" s="25"/>
      <c r="B591" s="25"/>
      <c r="C591" s="25"/>
      <c r="D591" s="26"/>
      <c r="E591" s="26" t="s">
        <v>655</v>
      </c>
      <c r="F591" s="28">
        <v>1000</v>
      </c>
      <c r="G591" s="28">
        <v>0</v>
      </c>
      <c r="H591" s="28">
        <v>0</v>
      </c>
      <c r="I591" s="28">
        <v>0</v>
      </c>
      <c r="J591" s="50">
        <f t="shared" ref="J591:J607" si="446">SUM(F591:I591)</f>
        <v>1000</v>
      </c>
      <c r="K591" s="50">
        <f t="shared" ref="K591:K607" si="447">J591*5</f>
        <v>5000</v>
      </c>
      <c r="L591" s="30">
        <v>0.02</v>
      </c>
      <c r="M591" s="30">
        <f t="shared" ref="M591:M607" si="448">F591*L591*5</f>
        <v>100</v>
      </c>
      <c r="N591" s="30">
        <v>0</v>
      </c>
      <c r="O591" s="30">
        <f t="shared" ref="O591:O607" si="449">H591*L591*5</f>
        <v>0</v>
      </c>
      <c r="P591" s="48">
        <f t="shared" ref="P591:P607" si="450">I591*L591*5</f>
        <v>0</v>
      </c>
      <c r="Q591" s="48">
        <f t="shared" ref="Q591:Q607" si="451">L591*K591</f>
        <v>100</v>
      </c>
    </row>
    <row r="592" spans="1:17" x14ac:dyDescent="0.25">
      <c r="A592" s="25"/>
      <c r="B592" s="25"/>
      <c r="C592" s="25"/>
      <c r="D592" s="26"/>
      <c r="E592" s="26" t="s">
        <v>656</v>
      </c>
      <c r="F592" s="28">
        <v>1000</v>
      </c>
      <c r="G592" s="28">
        <v>0</v>
      </c>
      <c r="H592" s="28">
        <v>0</v>
      </c>
      <c r="I592" s="28">
        <v>0</v>
      </c>
      <c r="J592" s="50">
        <f t="shared" si="446"/>
        <v>1000</v>
      </c>
      <c r="K592" s="50">
        <f t="shared" si="447"/>
        <v>5000</v>
      </c>
      <c r="L592" s="30">
        <v>0.01</v>
      </c>
      <c r="M592" s="30">
        <f t="shared" si="448"/>
        <v>50</v>
      </c>
      <c r="N592" s="30">
        <v>0</v>
      </c>
      <c r="O592" s="30">
        <f t="shared" si="449"/>
        <v>0</v>
      </c>
      <c r="P592" s="48">
        <f t="shared" si="450"/>
        <v>0</v>
      </c>
      <c r="Q592" s="48">
        <f t="shared" si="451"/>
        <v>50</v>
      </c>
    </row>
    <row r="593" spans="1:17" x14ac:dyDescent="0.25">
      <c r="A593" s="25"/>
      <c r="B593" s="25"/>
      <c r="C593" s="25"/>
      <c r="D593" s="26"/>
      <c r="E593" s="26" t="s">
        <v>657</v>
      </c>
      <c r="F593" s="28">
        <v>1000</v>
      </c>
      <c r="G593" s="28">
        <v>0</v>
      </c>
      <c r="H593" s="28">
        <v>0</v>
      </c>
      <c r="I593" s="28">
        <v>0</v>
      </c>
      <c r="J593" s="50">
        <f t="shared" si="446"/>
        <v>1000</v>
      </c>
      <c r="K593" s="50">
        <f t="shared" si="447"/>
        <v>5000</v>
      </c>
      <c r="L593" s="30">
        <v>0.02</v>
      </c>
      <c r="M593" s="30">
        <f t="shared" si="448"/>
        <v>100</v>
      </c>
      <c r="N593" s="30">
        <v>0</v>
      </c>
      <c r="O593" s="30">
        <f t="shared" si="449"/>
        <v>0</v>
      </c>
      <c r="P593" s="48">
        <f t="shared" si="450"/>
        <v>0</v>
      </c>
      <c r="Q593" s="48">
        <f t="shared" si="451"/>
        <v>100</v>
      </c>
    </row>
    <row r="594" spans="1:17" x14ac:dyDescent="0.25">
      <c r="A594" s="25"/>
      <c r="B594" s="25"/>
      <c r="C594" s="25"/>
      <c r="D594" s="26"/>
      <c r="E594" s="26" t="s">
        <v>658</v>
      </c>
      <c r="F594" s="28">
        <v>1000</v>
      </c>
      <c r="G594" s="28">
        <v>0</v>
      </c>
      <c r="H594" s="28">
        <v>0</v>
      </c>
      <c r="I594" s="28">
        <v>2500</v>
      </c>
      <c r="J594" s="50">
        <f t="shared" si="446"/>
        <v>3500</v>
      </c>
      <c r="K594" s="50">
        <f t="shared" si="447"/>
        <v>17500</v>
      </c>
      <c r="L594" s="30">
        <v>0.02</v>
      </c>
      <c r="M594" s="30">
        <f t="shared" si="448"/>
        <v>100</v>
      </c>
      <c r="N594" s="30">
        <v>0</v>
      </c>
      <c r="O594" s="30">
        <f t="shared" si="449"/>
        <v>0</v>
      </c>
      <c r="P594" s="48">
        <f t="shared" si="450"/>
        <v>250</v>
      </c>
      <c r="Q594" s="48">
        <f t="shared" si="451"/>
        <v>350</v>
      </c>
    </row>
    <row r="595" spans="1:17" x14ac:dyDescent="0.25">
      <c r="A595" s="25"/>
      <c r="B595" s="25"/>
      <c r="C595" s="25"/>
      <c r="D595" s="26"/>
      <c r="E595" s="26" t="s">
        <v>659</v>
      </c>
      <c r="F595" s="28">
        <v>1000</v>
      </c>
      <c r="G595" s="28">
        <v>0</v>
      </c>
      <c r="H595" s="28">
        <v>0</v>
      </c>
      <c r="I595" s="28">
        <v>0</v>
      </c>
      <c r="J595" s="50">
        <f t="shared" si="446"/>
        <v>1000</v>
      </c>
      <c r="K595" s="50">
        <f t="shared" si="447"/>
        <v>5000</v>
      </c>
      <c r="L595" s="30">
        <v>0.08</v>
      </c>
      <c r="M595" s="30">
        <f t="shared" si="448"/>
        <v>400</v>
      </c>
      <c r="N595" s="30">
        <v>0</v>
      </c>
      <c r="O595" s="30">
        <f t="shared" si="449"/>
        <v>0</v>
      </c>
      <c r="P595" s="48">
        <f t="shared" si="450"/>
        <v>0</v>
      </c>
      <c r="Q595" s="48">
        <f t="shared" si="451"/>
        <v>400</v>
      </c>
    </row>
    <row r="596" spans="1:17" x14ac:dyDescent="0.25">
      <c r="A596" s="25"/>
      <c r="B596" s="25"/>
      <c r="C596" s="25"/>
      <c r="D596" s="26"/>
      <c r="E596" s="26" t="s">
        <v>660</v>
      </c>
      <c r="F596" s="28">
        <v>1000</v>
      </c>
      <c r="G596" s="28">
        <v>0</v>
      </c>
      <c r="H596" s="28">
        <v>0</v>
      </c>
      <c r="I596" s="28">
        <v>3000</v>
      </c>
      <c r="J596" s="50">
        <f t="shared" si="446"/>
        <v>4000</v>
      </c>
      <c r="K596" s="50">
        <f t="shared" si="447"/>
        <v>20000</v>
      </c>
      <c r="L596" s="30">
        <v>0.05</v>
      </c>
      <c r="M596" s="30">
        <f t="shared" si="448"/>
        <v>250</v>
      </c>
      <c r="N596" s="30">
        <v>0</v>
      </c>
      <c r="O596" s="30">
        <f t="shared" si="449"/>
        <v>0</v>
      </c>
      <c r="P596" s="48">
        <f t="shared" si="450"/>
        <v>750</v>
      </c>
      <c r="Q596" s="48">
        <f t="shared" si="451"/>
        <v>1000</v>
      </c>
    </row>
    <row r="597" spans="1:17" x14ac:dyDescent="0.25">
      <c r="A597" s="25"/>
      <c r="B597" s="25"/>
      <c r="C597" s="25"/>
      <c r="D597" s="26"/>
      <c r="E597" s="26" t="s">
        <v>661</v>
      </c>
      <c r="F597" s="28">
        <v>1000</v>
      </c>
      <c r="G597" s="28">
        <v>0</v>
      </c>
      <c r="H597" s="28">
        <v>0</v>
      </c>
      <c r="I597" s="28">
        <v>5000</v>
      </c>
      <c r="J597" s="50">
        <f t="shared" si="446"/>
        <v>6000</v>
      </c>
      <c r="K597" s="50">
        <f t="shared" si="447"/>
        <v>30000</v>
      </c>
      <c r="L597" s="30">
        <v>0.05</v>
      </c>
      <c r="M597" s="30">
        <f t="shared" si="448"/>
        <v>250</v>
      </c>
      <c r="N597" s="30">
        <v>0</v>
      </c>
      <c r="O597" s="30">
        <f t="shared" si="449"/>
        <v>0</v>
      </c>
      <c r="P597" s="48">
        <f t="shared" si="450"/>
        <v>1250</v>
      </c>
      <c r="Q597" s="48">
        <f t="shared" si="451"/>
        <v>1500</v>
      </c>
    </row>
    <row r="598" spans="1:17" x14ac:dyDescent="0.25">
      <c r="A598" s="25"/>
      <c r="B598" s="25"/>
      <c r="C598" s="25"/>
      <c r="D598" s="26"/>
      <c r="E598" s="26" t="s">
        <v>662</v>
      </c>
      <c r="F598" s="28">
        <v>1000</v>
      </c>
      <c r="G598" s="28">
        <v>0</v>
      </c>
      <c r="H598" s="28">
        <v>0</v>
      </c>
      <c r="I598" s="28">
        <v>1000</v>
      </c>
      <c r="J598" s="50">
        <f t="shared" si="446"/>
        <v>2000</v>
      </c>
      <c r="K598" s="50">
        <f t="shared" si="447"/>
        <v>10000</v>
      </c>
      <c r="L598" s="30">
        <v>0.06</v>
      </c>
      <c r="M598" s="30">
        <f t="shared" si="448"/>
        <v>300</v>
      </c>
      <c r="N598" s="30">
        <v>0</v>
      </c>
      <c r="O598" s="30">
        <f t="shared" si="449"/>
        <v>0</v>
      </c>
      <c r="P598" s="48">
        <f t="shared" si="450"/>
        <v>300</v>
      </c>
      <c r="Q598" s="48">
        <f t="shared" si="451"/>
        <v>600</v>
      </c>
    </row>
    <row r="599" spans="1:17" x14ac:dyDescent="0.25">
      <c r="A599" s="25"/>
      <c r="B599" s="25"/>
      <c r="C599" s="25"/>
      <c r="D599" s="26"/>
      <c r="E599" s="26" t="s">
        <v>663</v>
      </c>
      <c r="F599" s="28">
        <v>1000</v>
      </c>
      <c r="G599" s="28">
        <v>0</v>
      </c>
      <c r="H599" s="28">
        <v>0</v>
      </c>
      <c r="I599" s="28">
        <v>0</v>
      </c>
      <c r="J599" s="50">
        <f t="shared" si="446"/>
        <v>1000</v>
      </c>
      <c r="K599" s="50">
        <f t="shared" si="447"/>
        <v>5000</v>
      </c>
      <c r="L599" s="30">
        <v>7.0000000000000007E-2</v>
      </c>
      <c r="M599" s="30">
        <f t="shared" si="448"/>
        <v>350</v>
      </c>
      <c r="N599" s="30">
        <v>0</v>
      </c>
      <c r="O599" s="30">
        <f t="shared" si="449"/>
        <v>0</v>
      </c>
      <c r="P599" s="48">
        <f t="shared" si="450"/>
        <v>0</v>
      </c>
      <c r="Q599" s="48">
        <f t="shared" si="451"/>
        <v>350.00000000000006</v>
      </c>
    </row>
    <row r="600" spans="1:17" x14ac:dyDescent="0.25">
      <c r="A600" s="25"/>
      <c r="B600" s="25"/>
      <c r="C600" s="25"/>
      <c r="D600" s="26"/>
      <c r="E600" s="26" t="s">
        <v>664</v>
      </c>
      <c r="F600" s="28">
        <v>1000</v>
      </c>
      <c r="G600" s="28">
        <v>0</v>
      </c>
      <c r="H600" s="28">
        <v>0</v>
      </c>
      <c r="I600" s="28">
        <v>0</v>
      </c>
      <c r="J600" s="50">
        <f t="shared" si="446"/>
        <v>1000</v>
      </c>
      <c r="K600" s="50">
        <f t="shared" si="447"/>
        <v>5000</v>
      </c>
      <c r="L600" s="30">
        <v>0.06</v>
      </c>
      <c r="M600" s="30">
        <f t="shared" si="448"/>
        <v>300</v>
      </c>
      <c r="N600" s="30">
        <v>0</v>
      </c>
      <c r="O600" s="30">
        <f t="shared" si="449"/>
        <v>0</v>
      </c>
      <c r="P600" s="48">
        <f t="shared" si="450"/>
        <v>0</v>
      </c>
      <c r="Q600" s="48">
        <f t="shared" si="451"/>
        <v>300</v>
      </c>
    </row>
    <row r="601" spans="1:17" x14ac:dyDescent="0.25">
      <c r="A601" s="25"/>
      <c r="B601" s="25"/>
      <c r="C601" s="25"/>
      <c r="D601" s="26"/>
      <c r="E601" s="26" t="s">
        <v>665</v>
      </c>
      <c r="F601" s="28">
        <v>1000</v>
      </c>
      <c r="G601" s="28">
        <v>0</v>
      </c>
      <c r="H601" s="28">
        <v>0</v>
      </c>
      <c r="I601" s="28">
        <v>0</v>
      </c>
      <c r="J601" s="50">
        <f t="shared" si="446"/>
        <v>1000</v>
      </c>
      <c r="K601" s="50">
        <f t="shared" si="447"/>
        <v>5000</v>
      </c>
      <c r="L601" s="30">
        <v>0.09</v>
      </c>
      <c r="M601" s="30">
        <f t="shared" si="448"/>
        <v>450</v>
      </c>
      <c r="N601" s="30">
        <v>0</v>
      </c>
      <c r="O601" s="30">
        <f t="shared" si="449"/>
        <v>0</v>
      </c>
      <c r="P601" s="48">
        <f t="shared" si="450"/>
        <v>0</v>
      </c>
      <c r="Q601" s="48">
        <f t="shared" si="451"/>
        <v>450</v>
      </c>
    </row>
    <row r="602" spans="1:17" x14ac:dyDescent="0.25">
      <c r="A602" s="25"/>
      <c r="B602" s="25"/>
      <c r="C602" s="25"/>
      <c r="D602" s="26"/>
      <c r="E602" s="26" t="s">
        <v>666</v>
      </c>
      <c r="F602" s="28">
        <v>1000</v>
      </c>
      <c r="G602" s="28">
        <v>0</v>
      </c>
      <c r="H602" s="28">
        <v>0</v>
      </c>
      <c r="I602" s="28">
        <v>8000</v>
      </c>
      <c r="J602" s="50">
        <f t="shared" si="446"/>
        <v>9000</v>
      </c>
      <c r="K602" s="50">
        <f t="shared" si="447"/>
        <v>45000</v>
      </c>
      <c r="L602" s="30">
        <v>0.01</v>
      </c>
      <c r="M602" s="30">
        <f t="shared" si="448"/>
        <v>50</v>
      </c>
      <c r="N602" s="30">
        <v>0</v>
      </c>
      <c r="O602" s="30">
        <f t="shared" si="449"/>
        <v>0</v>
      </c>
      <c r="P602" s="48">
        <f t="shared" si="450"/>
        <v>400</v>
      </c>
      <c r="Q602" s="48">
        <f t="shared" si="451"/>
        <v>450</v>
      </c>
    </row>
    <row r="603" spans="1:17" x14ac:dyDescent="0.25">
      <c r="A603" s="25"/>
      <c r="B603" s="25"/>
      <c r="C603" s="25"/>
      <c r="D603" s="26"/>
      <c r="E603" s="26" t="s">
        <v>667</v>
      </c>
      <c r="F603" s="28">
        <v>1000</v>
      </c>
      <c r="G603" s="28">
        <v>0</v>
      </c>
      <c r="H603" s="28">
        <v>0</v>
      </c>
      <c r="I603" s="28">
        <v>0</v>
      </c>
      <c r="J603" s="50">
        <f t="shared" si="446"/>
        <v>1000</v>
      </c>
      <c r="K603" s="50">
        <f t="shared" si="447"/>
        <v>5000</v>
      </c>
      <c r="L603" s="30">
        <v>0.16</v>
      </c>
      <c r="M603" s="30">
        <f t="shared" si="448"/>
        <v>800</v>
      </c>
      <c r="N603" s="30">
        <v>0</v>
      </c>
      <c r="O603" s="30">
        <f t="shared" si="449"/>
        <v>0</v>
      </c>
      <c r="P603" s="48">
        <f t="shared" si="450"/>
        <v>0</v>
      </c>
      <c r="Q603" s="48">
        <f t="shared" si="451"/>
        <v>800</v>
      </c>
    </row>
    <row r="604" spans="1:17" x14ac:dyDescent="0.25">
      <c r="A604" s="25"/>
      <c r="B604" s="25"/>
      <c r="C604" s="25"/>
      <c r="D604" s="26"/>
      <c r="E604" s="26" t="s">
        <v>668</v>
      </c>
      <c r="F604" s="28">
        <v>1000</v>
      </c>
      <c r="G604" s="28">
        <v>0</v>
      </c>
      <c r="H604" s="28">
        <v>0</v>
      </c>
      <c r="I604" s="28">
        <v>0</v>
      </c>
      <c r="J604" s="50">
        <f t="shared" si="446"/>
        <v>1000</v>
      </c>
      <c r="K604" s="50">
        <f t="shared" si="447"/>
        <v>5000</v>
      </c>
      <c r="L604" s="30">
        <v>0.21</v>
      </c>
      <c r="M604" s="30">
        <f t="shared" si="448"/>
        <v>1050</v>
      </c>
      <c r="N604" s="30">
        <v>0</v>
      </c>
      <c r="O604" s="30" t="s">
        <v>15</v>
      </c>
      <c r="P604" s="48">
        <f t="shared" si="450"/>
        <v>0</v>
      </c>
      <c r="Q604" s="48">
        <f t="shared" si="451"/>
        <v>1050</v>
      </c>
    </row>
    <row r="605" spans="1:17" x14ac:dyDescent="0.25">
      <c r="A605" s="25"/>
      <c r="B605" s="25"/>
      <c r="C605" s="25"/>
      <c r="D605" s="26"/>
      <c r="E605" s="26" t="s">
        <v>669</v>
      </c>
      <c r="F605" s="28">
        <v>1000</v>
      </c>
      <c r="G605" s="28">
        <v>0</v>
      </c>
      <c r="H605" s="28">
        <v>0</v>
      </c>
      <c r="I605" s="28">
        <v>1500</v>
      </c>
      <c r="J605" s="50">
        <f t="shared" si="446"/>
        <v>2500</v>
      </c>
      <c r="K605" s="50">
        <f t="shared" si="447"/>
        <v>12500</v>
      </c>
      <c r="L605" s="30">
        <v>0.3</v>
      </c>
      <c r="M605" s="30">
        <f t="shared" si="448"/>
        <v>1500</v>
      </c>
      <c r="N605" s="30">
        <v>0</v>
      </c>
      <c r="O605" s="30">
        <f t="shared" si="449"/>
        <v>0</v>
      </c>
      <c r="P605" s="48">
        <f t="shared" si="450"/>
        <v>2250</v>
      </c>
      <c r="Q605" s="48">
        <f t="shared" si="451"/>
        <v>3750</v>
      </c>
    </row>
    <row r="606" spans="1:17" x14ac:dyDescent="0.25">
      <c r="A606" s="25"/>
      <c r="B606" s="25"/>
      <c r="C606" s="25"/>
      <c r="D606" s="26"/>
      <c r="E606" s="26" t="s">
        <v>670</v>
      </c>
      <c r="F606" s="28">
        <v>1000</v>
      </c>
      <c r="G606" s="28">
        <v>0</v>
      </c>
      <c r="H606" s="28">
        <v>0</v>
      </c>
      <c r="I606" s="28">
        <v>0</v>
      </c>
      <c r="J606" s="50">
        <f t="shared" si="446"/>
        <v>1000</v>
      </c>
      <c r="K606" s="50">
        <f t="shared" si="447"/>
        <v>5000</v>
      </c>
      <c r="L606" s="30">
        <v>0.3</v>
      </c>
      <c r="M606" s="30">
        <f t="shared" si="448"/>
        <v>1500</v>
      </c>
      <c r="N606" s="30">
        <v>0</v>
      </c>
      <c r="O606" s="30">
        <f t="shared" si="449"/>
        <v>0</v>
      </c>
      <c r="P606" s="48">
        <f t="shared" si="450"/>
        <v>0</v>
      </c>
      <c r="Q606" s="48">
        <f t="shared" si="451"/>
        <v>1500</v>
      </c>
    </row>
    <row r="607" spans="1:17" x14ac:dyDescent="0.25">
      <c r="A607" s="25"/>
      <c r="B607" s="25"/>
      <c r="C607" s="25"/>
      <c r="D607" s="26"/>
      <c r="E607" s="26" t="s">
        <v>671</v>
      </c>
      <c r="F607" s="28">
        <v>1000</v>
      </c>
      <c r="G607" s="28">
        <v>0</v>
      </c>
      <c r="H607" s="28">
        <v>0</v>
      </c>
      <c r="I607" s="28">
        <v>0</v>
      </c>
      <c r="J607" s="50">
        <f t="shared" si="446"/>
        <v>1000</v>
      </c>
      <c r="K607" s="50">
        <f t="shared" si="447"/>
        <v>5000</v>
      </c>
      <c r="L607" s="30">
        <v>0.3</v>
      </c>
      <c r="M607" s="30">
        <f t="shared" si="448"/>
        <v>1500</v>
      </c>
      <c r="N607" s="30">
        <v>0</v>
      </c>
      <c r="O607" s="30">
        <f t="shared" si="449"/>
        <v>0</v>
      </c>
      <c r="P607" s="48">
        <f t="shared" si="450"/>
        <v>0</v>
      </c>
      <c r="Q607" s="48">
        <f t="shared" si="451"/>
        <v>1500</v>
      </c>
    </row>
    <row r="608" spans="1:17" ht="30" x14ac:dyDescent="0.25">
      <c r="A608" s="25"/>
      <c r="B608" s="25"/>
      <c r="C608" s="25" t="s">
        <v>1381</v>
      </c>
      <c r="D608" s="26" t="s">
        <v>653</v>
      </c>
      <c r="E608" s="46" t="s">
        <v>673</v>
      </c>
      <c r="F608" s="28"/>
      <c r="G608" s="28"/>
      <c r="H608" s="28"/>
      <c r="I608" s="28"/>
      <c r="J608" s="54"/>
      <c r="K608" s="54"/>
      <c r="L608" s="30"/>
      <c r="M608" s="30"/>
      <c r="N608" s="30">
        <v>0</v>
      </c>
      <c r="O608" s="30"/>
      <c r="P608" s="48"/>
      <c r="Q608" s="48"/>
    </row>
    <row r="609" spans="1:17" x14ac:dyDescent="0.25">
      <c r="A609" s="25"/>
      <c r="B609" s="25"/>
      <c r="C609" s="25"/>
      <c r="D609" s="26"/>
      <c r="E609" s="26" t="s">
        <v>674</v>
      </c>
      <c r="F609" s="28">
        <v>1000</v>
      </c>
      <c r="G609" s="28">
        <v>0</v>
      </c>
      <c r="H609" s="28">
        <v>0</v>
      </c>
      <c r="I609" s="28">
        <v>0</v>
      </c>
      <c r="J609" s="50">
        <f t="shared" ref="J609:J613" si="452">SUM(F609:I609)</f>
        <v>1000</v>
      </c>
      <c r="K609" s="50">
        <f t="shared" ref="K609:K613" si="453">J609*5</f>
        <v>5000</v>
      </c>
      <c r="L609" s="30">
        <v>0.05</v>
      </c>
      <c r="M609" s="30">
        <f t="shared" ref="M609:M613" si="454">F609*L609*5</f>
        <v>250</v>
      </c>
      <c r="N609" s="30">
        <v>0</v>
      </c>
      <c r="O609" s="30" t="s">
        <v>15</v>
      </c>
      <c r="P609" s="48">
        <f>I609*L609*5</f>
        <v>0</v>
      </c>
      <c r="Q609" s="48">
        <f>L609*K609</f>
        <v>250</v>
      </c>
    </row>
    <row r="610" spans="1:17" x14ac:dyDescent="0.25">
      <c r="A610" s="25"/>
      <c r="B610" s="25"/>
      <c r="C610" s="25"/>
      <c r="D610" s="26"/>
      <c r="E610" s="26" t="s">
        <v>675</v>
      </c>
      <c r="F610" s="28">
        <v>1000</v>
      </c>
      <c r="G610" s="28">
        <v>0</v>
      </c>
      <c r="H610" s="28">
        <v>0</v>
      </c>
      <c r="I610" s="28">
        <v>0</v>
      </c>
      <c r="J610" s="50">
        <f t="shared" si="452"/>
        <v>1000</v>
      </c>
      <c r="K610" s="50">
        <f t="shared" si="453"/>
        <v>5000</v>
      </c>
      <c r="L610" s="30">
        <v>0.08</v>
      </c>
      <c r="M610" s="30">
        <f t="shared" si="454"/>
        <v>400</v>
      </c>
      <c r="N610" s="30">
        <v>0</v>
      </c>
      <c r="O610" s="30">
        <v>0</v>
      </c>
      <c r="P610" s="48">
        <f>I610*L610*5</f>
        <v>0</v>
      </c>
      <c r="Q610" s="48">
        <f>L610*K610</f>
        <v>400</v>
      </c>
    </row>
    <row r="611" spans="1:17" x14ac:dyDescent="0.25">
      <c r="A611" s="25"/>
      <c r="B611" s="25"/>
      <c r="C611" s="25"/>
      <c r="D611" s="26"/>
      <c r="E611" s="26" t="s">
        <v>676</v>
      </c>
      <c r="F611" s="28">
        <v>1000</v>
      </c>
      <c r="G611" s="28">
        <v>0</v>
      </c>
      <c r="H611" s="28">
        <v>0</v>
      </c>
      <c r="I611" s="28">
        <v>0</v>
      </c>
      <c r="J611" s="50">
        <f t="shared" si="452"/>
        <v>1000</v>
      </c>
      <c r="K611" s="50">
        <f t="shared" si="453"/>
        <v>5000</v>
      </c>
      <c r="L611" s="30">
        <v>0.17</v>
      </c>
      <c r="M611" s="30">
        <f t="shared" si="454"/>
        <v>850</v>
      </c>
      <c r="N611" s="30">
        <v>0</v>
      </c>
      <c r="O611" s="30" t="s">
        <v>15</v>
      </c>
      <c r="P611" s="48">
        <f>I611*L611*5</f>
        <v>0</v>
      </c>
      <c r="Q611" s="48">
        <f>L611*K611</f>
        <v>850.00000000000011</v>
      </c>
    </row>
    <row r="612" spans="1:17" x14ac:dyDescent="0.25">
      <c r="A612" s="25"/>
      <c r="B612" s="25"/>
      <c r="C612" s="25"/>
      <c r="D612" s="26"/>
      <c r="E612" s="26" t="s">
        <v>677</v>
      </c>
      <c r="F612" s="28">
        <v>1000</v>
      </c>
      <c r="G612" s="28">
        <v>0</v>
      </c>
      <c r="H612" s="28">
        <v>0</v>
      </c>
      <c r="I612" s="28">
        <v>0</v>
      </c>
      <c r="J612" s="50">
        <f t="shared" si="452"/>
        <v>1000</v>
      </c>
      <c r="K612" s="50">
        <f t="shared" si="453"/>
        <v>5000</v>
      </c>
      <c r="L612" s="30">
        <v>0.2</v>
      </c>
      <c r="M612" s="30">
        <f t="shared" si="454"/>
        <v>1000</v>
      </c>
      <c r="N612" s="30">
        <v>0</v>
      </c>
      <c r="O612" s="30">
        <f t="shared" ref="O612:O613" si="455">H612*L612*5</f>
        <v>0</v>
      </c>
      <c r="P612" s="48">
        <f>I612*L612*5</f>
        <v>0</v>
      </c>
      <c r="Q612" s="48">
        <f>L612*K612</f>
        <v>1000</v>
      </c>
    </row>
    <row r="613" spans="1:17" x14ac:dyDescent="0.25">
      <c r="A613" s="25"/>
      <c r="B613" s="25"/>
      <c r="C613" s="25"/>
      <c r="D613" s="26"/>
      <c r="E613" s="26" t="s">
        <v>678</v>
      </c>
      <c r="F613" s="28">
        <v>1000</v>
      </c>
      <c r="G613" s="28">
        <v>0</v>
      </c>
      <c r="H613" s="28">
        <v>0</v>
      </c>
      <c r="I613" s="28">
        <v>0</v>
      </c>
      <c r="J613" s="50">
        <f t="shared" si="452"/>
        <v>1000</v>
      </c>
      <c r="K613" s="50">
        <f t="shared" si="453"/>
        <v>5000</v>
      </c>
      <c r="L613" s="30">
        <v>0.3</v>
      </c>
      <c r="M613" s="30">
        <f t="shared" si="454"/>
        <v>1500</v>
      </c>
      <c r="N613" s="30">
        <v>0</v>
      </c>
      <c r="O613" s="30">
        <f t="shared" si="455"/>
        <v>0</v>
      </c>
      <c r="P613" s="48">
        <f>I613*L613*5</f>
        <v>0</v>
      </c>
      <c r="Q613" s="48">
        <f>L613*K613</f>
        <v>1500</v>
      </c>
    </row>
    <row r="614" spans="1:17" x14ac:dyDescent="0.25">
      <c r="A614" s="25"/>
      <c r="B614" s="25"/>
      <c r="C614" s="25" t="s">
        <v>1382</v>
      </c>
      <c r="D614" s="26" t="s">
        <v>680</v>
      </c>
      <c r="E614" s="46" t="s">
        <v>681</v>
      </c>
      <c r="F614" s="28"/>
      <c r="G614" s="28"/>
      <c r="H614" s="28"/>
      <c r="I614" s="28"/>
      <c r="J614" s="54"/>
      <c r="K614" s="54"/>
      <c r="L614" s="30"/>
      <c r="M614" s="30"/>
      <c r="N614" s="30"/>
      <c r="O614" s="30"/>
      <c r="P614" s="48"/>
      <c r="Q614" s="48"/>
    </row>
    <row r="615" spans="1:17" x14ac:dyDescent="0.25">
      <c r="A615" s="25"/>
      <c r="B615" s="25"/>
      <c r="C615" s="25"/>
      <c r="D615" s="26"/>
      <c r="E615" s="26" t="s">
        <v>682</v>
      </c>
      <c r="F615" s="28">
        <v>10</v>
      </c>
      <c r="G615" s="28">
        <v>400</v>
      </c>
      <c r="H615" s="28">
        <v>0</v>
      </c>
      <c r="I615" s="28">
        <v>0</v>
      </c>
      <c r="J615" s="50">
        <f t="shared" ref="J615:J620" si="456">SUM(F615:I615)</f>
        <v>410</v>
      </c>
      <c r="K615" s="50">
        <f t="shared" ref="K615:K620" si="457">J615*5</f>
        <v>2050</v>
      </c>
      <c r="L615" s="30">
        <v>9</v>
      </c>
      <c r="M615" s="30">
        <f t="shared" ref="M615:M620" si="458">F615*L615*5</f>
        <v>450</v>
      </c>
      <c r="N615" s="30">
        <f t="shared" ref="N615" si="459">G615*L615*5</f>
        <v>18000</v>
      </c>
      <c r="O615" s="30">
        <f t="shared" ref="O615:O620" si="460">H615*L615*5</f>
        <v>0</v>
      </c>
      <c r="P615" s="48">
        <f t="shared" ref="P615:P620" si="461">I615*L615*5</f>
        <v>0</v>
      </c>
      <c r="Q615" s="48">
        <f t="shared" ref="Q615:Q620" si="462">L615*K615</f>
        <v>18450</v>
      </c>
    </row>
    <row r="616" spans="1:17" x14ac:dyDescent="0.25">
      <c r="A616" s="25"/>
      <c r="B616" s="25"/>
      <c r="C616" s="25"/>
      <c r="D616" s="26"/>
      <c r="E616" s="26" t="s">
        <v>683</v>
      </c>
      <c r="F616" s="28">
        <v>10</v>
      </c>
      <c r="G616" s="28">
        <v>0</v>
      </c>
      <c r="H616" s="28">
        <v>0</v>
      </c>
      <c r="I616" s="28">
        <v>10</v>
      </c>
      <c r="J616" s="50">
        <f t="shared" si="456"/>
        <v>20</v>
      </c>
      <c r="K616" s="50">
        <f t="shared" si="457"/>
        <v>100</v>
      </c>
      <c r="L616" s="30">
        <v>11</v>
      </c>
      <c r="M616" s="30">
        <f t="shared" si="458"/>
        <v>550</v>
      </c>
      <c r="N616" s="30">
        <v>0</v>
      </c>
      <c r="O616" s="30">
        <f t="shared" si="460"/>
        <v>0</v>
      </c>
      <c r="P616" s="48">
        <f t="shared" si="461"/>
        <v>550</v>
      </c>
      <c r="Q616" s="48">
        <f t="shared" si="462"/>
        <v>1100</v>
      </c>
    </row>
    <row r="617" spans="1:17" x14ac:dyDescent="0.25">
      <c r="A617" s="25"/>
      <c r="B617" s="25"/>
      <c r="C617" s="25"/>
      <c r="D617" s="26"/>
      <c r="E617" s="26" t="s">
        <v>684</v>
      </c>
      <c r="F617" s="28">
        <v>10</v>
      </c>
      <c r="G617" s="28">
        <v>0</v>
      </c>
      <c r="H617" s="28">
        <v>0</v>
      </c>
      <c r="I617" s="28">
        <v>0</v>
      </c>
      <c r="J617" s="50">
        <f t="shared" si="456"/>
        <v>10</v>
      </c>
      <c r="K617" s="50">
        <f t="shared" si="457"/>
        <v>50</v>
      </c>
      <c r="L617" s="30">
        <v>15</v>
      </c>
      <c r="M617" s="30">
        <f t="shared" si="458"/>
        <v>750</v>
      </c>
      <c r="N617" s="30">
        <v>0</v>
      </c>
      <c r="O617" s="30">
        <f t="shared" si="460"/>
        <v>0</v>
      </c>
      <c r="P617" s="48">
        <f t="shared" si="461"/>
        <v>0</v>
      </c>
      <c r="Q617" s="48">
        <f t="shared" si="462"/>
        <v>750</v>
      </c>
    </row>
    <row r="618" spans="1:17" x14ac:dyDescent="0.25">
      <c r="A618" s="25"/>
      <c r="B618" s="25"/>
      <c r="C618" s="25"/>
      <c r="D618" s="26"/>
      <c r="E618" s="26" t="s">
        <v>685</v>
      </c>
      <c r="F618" s="28">
        <v>10</v>
      </c>
      <c r="G618" s="28">
        <v>0</v>
      </c>
      <c r="H618" s="28">
        <v>0</v>
      </c>
      <c r="I618" s="28">
        <v>10</v>
      </c>
      <c r="J618" s="50">
        <f t="shared" si="456"/>
        <v>20</v>
      </c>
      <c r="K618" s="50">
        <f t="shared" si="457"/>
        <v>100</v>
      </c>
      <c r="L618" s="30">
        <v>20</v>
      </c>
      <c r="M618" s="30">
        <f t="shared" si="458"/>
        <v>1000</v>
      </c>
      <c r="N618" s="30">
        <v>0</v>
      </c>
      <c r="O618" s="30">
        <f t="shared" si="460"/>
        <v>0</v>
      </c>
      <c r="P618" s="48">
        <f t="shared" si="461"/>
        <v>1000</v>
      </c>
      <c r="Q618" s="48">
        <f t="shared" si="462"/>
        <v>2000</v>
      </c>
    </row>
    <row r="619" spans="1:17" x14ac:dyDescent="0.25">
      <c r="A619" s="25"/>
      <c r="B619" s="25"/>
      <c r="C619" s="25"/>
      <c r="D619" s="26"/>
      <c r="E619" s="26" t="s">
        <v>686</v>
      </c>
      <c r="F619" s="28">
        <v>10</v>
      </c>
      <c r="G619" s="28">
        <v>0</v>
      </c>
      <c r="H619" s="28">
        <v>0</v>
      </c>
      <c r="I619" s="28">
        <v>0</v>
      </c>
      <c r="J619" s="50">
        <f t="shared" si="456"/>
        <v>10</v>
      </c>
      <c r="K619" s="50">
        <f t="shared" si="457"/>
        <v>50</v>
      </c>
      <c r="L619" s="30">
        <v>25</v>
      </c>
      <c r="M619" s="30">
        <f t="shared" si="458"/>
        <v>1250</v>
      </c>
      <c r="N619" s="30">
        <v>0</v>
      </c>
      <c r="O619" s="30">
        <f t="shared" si="460"/>
        <v>0</v>
      </c>
      <c r="P619" s="48">
        <f t="shared" si="461"/>
        <v>0</v>
      </c>
      <c r="Q619" s="48">
        <f t="shared" si="462"/>
        <v>1250</v>
      </c>
    </row>
    <row r="620" spans="1:17" x14ac:dyDescent="0.25">
      <c r="A620" s="25"/>
      <c r="B620" s="25"/>
      <c r="C620" s="25"/>
      <c r="D620" s="26"/>
      <c r="E620" s="26" t="s">
        <v>687</v>
      </c>
      <c r="F620" s="28">
        <v>10</v>
      </c>
      <c r="G620" s="28">
        <v>0</v>
      </c>
      <c r="H620" s="28">
        <v>0</v>
      </c>
      <c r="I620" s="28">
        <v>15</v>
      </c>
      <c r="J620" s="50">
        <f t="shared" si="456"/>
        <v>25</v>
      </c>
      <c r="K620" s="50">
        <f t="shared" si="457"/>
        <v>125</v>
      </c>
      <c r="L620" s="30">
        <v>30</v>
      </c>
      <c r="M620" s="30">
        <f t="shared" si="458"/>
        <v>1500</v>
      </c>
      <c r="N620" s="30">
        <v>0</v>
      </c>
      <c r="O620" s="30">
        <f t="shared" si="460"/>
        <v>0</v>
      </c>
      <c r="P620" s="48">
        <f t="shared" si="461"/>
        <v>2250</v>
      </c>
      <c r="Q620" s="48">
        <f t="shared" si="462"/>
        <v>3750</v>
      </c>
    </row>
    <row r="621" spans="1:17" ht="30" x14ac:dyDescent="0.25">
      <c r="A621" s="25"/>
      <c r="B621" s="25"/>
      <c r="C621" s="25" t="s">
        <v>1383</v>
      </c>
      <c r="D621" s="26" t="s">
        <v>653</v>
      </c>
      <c r="E621" s="46" t="s">
        <v>689</v>
      </c>
      <c r="F621" s="28"/>
      <c r="G621" s="28" t="s">
        <v>15</v>
      </c>
      <c r="H621" s="28"/>
      <c r="I621" s="28"/>
      <c r="J621" s="54"/>
      <c r="K621" s="54"/>
      <c r="L621" s="30"/>
      <c r="M621" s="30"/>
      <c r="N621" s="30">
        <v>0</v>
      </c>
      <c r="O621" s="30"/>
      <c r="P621" s="48"/>
      <c r="Q621" s="48"/>
    </row>
    <row r="622" spans="1:17" x14ac:dyDescent="0.25">
      <c r="A622" s="25"/>
      <c r="B622" s="25"/>
      <c r="C622" s="25"/>
      <c r="D622" s="26"/>
      <c r="E622" s="26" t="s">
        <v>690</v>
      </c>
      <c r="F622" s="28">
        <v>1000</v>
      </c>
      <c r="G622" s="28">
        <v>0</v>
      </c>
      <c r="H622" s="28">
        <v>0</v>
      </c>
      <c r="I622" s="28">
        <v>0</v>
      </c>
      <c r="J622" s="50">
        <f t="shared" ref="J622:J628" si="463">SUM(F622:I622)</f>
        <v>1000</v>
      </c>
      <c r="K622" s="50">
        <f t="shared" ref="K622:K628" si="464">J622*5</f>
        <v>5000</v>
      </c>
      <c r="L622" s="30">
        <v>0.03</v>
      </c>
      <c r="M622" s="30">
        <f t="shared" ref="M622:M628" si="465">F622*L622*5</f>
        <v>150</v>
      </c>
      <c r="N622" s="30">
        <v>0</v>
      </c>
      <c r="O622" s="30">
        <f t="shared" ref="O622:O628" si="466">H622*L622*5</f>
        <v>0</v>
      </c>
      <c r="P622" s="48">
        <f t="shared" ref="P622:P628" si="467">I622*L622*5</f>
        <v>0</v>
      </c>
      <c r="Q622" s="48">
        <f t="shared" ref="Q622:Q628" si="468">L622*K622</f>
        <v>150</v>
      </c>
    </row>
    <row r="623" spans="1:17" x14ac:dyDescent="0.25">
      <c r="A623" s="25"/>
      <c r="B623" s="25"/>
      <c r="C623" s="25"/>
      <c r="D623" s="26"/>
      <c r="E623" s="26" t="s">
        <v>691</v>
      </c>
      <c r="F623" s="28">
        <v>1000</v>
      </c>
      <c r="G623" s="28">
        <v>0</v>
      </c>
      <c r="H623" s="28">
        <v>0</v>
      </c>
      <c r="I623" s="28">
        <v>4600</v>
      </c>
      <c r="J623" s="50">
        <f t="shared" si="463"/>
        <v>5600</v>
      </c>
      <c r="K623" s="50">
        <f t="shared" si="464"/>
        <v>28000</v>
      </c>
      <c r="L623" s="30">
        <v>0.05</v>
      </c>
      <c r="M623" s="30">
        <f t="shared" si="465"/>
        <v>250</v>
      </c>
      <c r="N623" s="30">
        <v>0</v>
      </c>
      <c r="O623" s="30">
        <f t="shared" si="466"/>
        <v>0</v>
      </c>
      <c r="P623" s="48">
        <f t="shared" si="467"/>
        <v>1150</v>
      </c>
      <c r="Q623" s="48">
        <f t="shared" si="468"/>
        <v>1400</v>
      </c>
    </row>
    <row r="624" spans="1:17" x14ac:dyDescent="0.25">
      <c r="A624" s="25"/>
      <c r="B624" s="25"/>
      <c r="C624" s="25"/>
      <c r="D624" s="26"/>
      <c r="E624" s="26" t="s">
        <v>692</v>
      </c>
      <c r="F624" s="28">
        <v>1000</v>
      </c>
      <c r="G624" s="28">
        <v>0</v>
      </c>
      <c r="H624" s="28">
        <v>0</v>
      </c>
      <c r="I624" s="28">
        <v>0</v>
      </c>
      <c r="J624" s="50">
        <f t="shared" si="463"/>
        <v>1000</v>
      </c>
      <c r="K624" s="50">
        <f t="shared" si="464"/>
        <v>5000</v>
      </c>
      <c r="L624" s="30">
        <v>7.0000000000000007E-2</v>
      </c>
      <c r="M624" s="30">
        <f t="shared" si="465"/>
        <v>350</v>
      </c>
      <c r="N624" s="30">
        <v>0</v>
      </c>
      <c r="O624" s="30">
        <f t="shared" si="466"/>
        <v>0</v>
      </c>
      <c r="P624" s="48">
        <f t="shared" si="467"/>
        <v>0</v>
      </c>
      <c r="Q624" s="48">
        <f t="shared" si="468"/>
        <v>350.00000000000006</v>
      </c>
    </row>
    <row r="625" spans="1:17" x14ac:dyDescent="0.25">
      <c r="A625" s="25"/>
      <c r="B625" s="25"/>
      <c r="C625" s="25"/>
      <c r="D625" s="26"/>
      <c r="E625" s="26" t="s">
        <v>693</v>
      </c>
      <c r="F625" s="28">
        <v>1000</v>
      </c>
      <c r="G625" s="28">
        <v>0</v>
      </c>
      <c r="H625" s="28">
        <v>0</v>
      </c>
      <c r="I625" s="28">
        <v>3400</v>
      </c>
      <c r="J625" s="50">
        <f t="shared" si="463"/>
        <v>4400</v>
      </c>
      <c r="K625" s="50">
        <f t="shared" si="464"/>
        <v>22000</v>
      </c>
      <c r="L625" s="30">
        <v>7.0000000000000007E-2</v>
      </c>
      <c r="M625" s="30">
        <f t="shared" si="465"/>
        <v>350</v>
      </c>
      <c r="N625" s="30">
        <v>0</v>
      </c>
      <c r="O625" s="30">
        <f t="shared" si="466"/>
        <v>0</v>
      </c>
      <c r="P625" s="48">
        <f t="shared" si="467"/>
        <v>1190.0000000000002</v>
      </c>
      <c r="Q625" s="48">
        <f t="shared" si="468"/>
        <v>1540.0000000000002</v>
      </c>
    </row>
    <row r="626" spans="1:17" x14ac:dyDescent="0.25">
      <c r="A626" s="25"/>
      <c r="B626" s="25"/>
      <c r="C626" s="25"/>
      <c r="D626" s="26"/>
      <c r="E626" s="26" t="s">
        <v>694</v>
      </c>
      <c r="F626" s="28">
        <v>1000</v>
      </c>
      <c r="G626" s="28">
        <v>0</v>
      </c>
      <c r="H626" s="28">
        <v>0</v>
      </c>
      <c r="I626" s="28">
        <v>0</v>
      </c>
      <c r="J626" s="50">
        <f t="shared" si="463"/>
        <v>1000</v>
      </c>
      <c r="K626" s="50">
        <f t="shared" si="464"/>
        <v>5000</v>
      </c>
      <c r="L626" s="30">
        <v>0.08</v>
      </c>
      <c r="M626" s="30">
        <f t="shared" si="465"/>
        <v>400</v>
      </c>
      <c r="N626" s="30">
        <v>0</v>
      </c>
      <c r="O626" s="30">
        <f t="shared" si="466"/>
        <v>0</v>
      </c>
      <c r="P626" s="48">
        <f t="shared" si="467"/>
        <v>0</v>
      </c>
      <c r="Q626" s="48">
        <f t="shared" si="468"/>
        <v>400</v>
      </c>
    </row>
    <row r="627" spans="1:17" x14ac:dyDescent="0.25">
      <c r="A627" s="25"/>
      <c r="B627" s="25"/>
      <c r="C627" s="25"/>
      <c r="D627" s="26"/>
      <c r="E627" s="26" t="s">
        <v>695</v>
      </c>
      <c r="F627" s="28">
        <v>1000</v>
      </c>
      <c r="G627" s="28">
        <v>0</v>
      </c>
      <c r="H627" s="28">
        <v>0</v>
      </c>
      <c r="I627" s="28">
        <v>0</v>
      </c>
      <c r="J627" s="50">
        <f t="shared" si="463"/>
        <v>1000</v>
      </c>
      <c r="K627" s="50">
        <f t="shared" si="464"/>
        <v>5000</v>
      </c>
      <c r="L627" s="30">
        <v>0.4</v>
      </c>
      <c r="M627" s="30">
        <f t="shared" si="465"/>
        <v>2000</v>
      </c>
      <c r="N627" s="30">
        <v>0</v>
      </c>
      <c r="O627" s="30">
        <f t="shared" si="466"/>
        <v>0</v>
      </c>
      <c r="P627" s="48">
        <f t="shared" si="467"/>
        <v>0</v>
      </c>
      <c r="Q627" s="48">
        <f t="shared" si="468"/>
        <v>2000</v>
      </c>
    </row>
    <row r="628" spans="1:17" x14ac:dyDescent="0.25">
      <c r="A628" s="25"/>
      <c r="B628" s="25"/>
      <c r="C628" s="25"/>
      <c r="D628" s="26"/>
      <c r="E628" s="26" t="s">
        <v>696</v>
      </c>
      <c r="F628" s="28">
        <v>1000</v>
      </c>
      <c r="G628" s="28">
        <v>0</v>
      </c>
      <c r="H628" s="28">
        <v>0</v>
      </c>
      <c r="I628" s="28">
        <v>0</v>
      </c>
      <c r="J628" s="50">
        <f t="shared" si="463"/>
        <v>1000</v>
      </c>
      <c r="K628" s="50">
        <f t="shared" si="464"/>
        <v>5000</v>
      </c>
      <c r="L628" s="30">
        <v>0.25</v>
      </c>
      <c r="M628" s="30">
        <f t="shared" si="465"/>
        <v>1250</v>
      </c>
      <c r="N628" s="30">
        <v>0</v>
      </c>
      <c r="O628" s="30">
        <f t="shared" si="466"/>
        <v>0</v>
      </c>
      <c r="P628" s="48">
        <f t="shared" si="467"/>
        <v>0</v>
      </c>
      <c r="Q628" s="48">
        <f t="shared" si="468"/>
        <v>1250</v>
      </c>
    </row>
    <row r="629" spans="1:17" ht="30" x14ac:dyDescent="0.25">
      <c r="A629" s="25"/>
      <c r="B629" s="25"/>
      <c r="C629" s="25" t="s">
        <v>1384</v>
      </c>
      <c r="D629" s="26" t="s">
        <v>697</v>
      </c>
      <c r="E629" s="46" t="s">
        <v>698</v>
      </c>
      <c r="F629" s="28"/>
      <c r="G629" s="28"/>
      <c r="H629" s="28"/>
      <c r="I629" s="28"/>
      <c r="J629" s="54"/>
      <c r="K629" s="54"/>
      <c r="L629" s="30"/>
      <c r="M629" s="30"/>
      <c r="N629" s="30">
        <v>0</v>
      </c>
      <c r="O629" s="30"/>
      <c r="P629" s="48"/>
      <c r="Q629" s="48"/>
    </row>
    <row r="630" spans="1:17" x14ac:dyDescent="0.25">
      <c r="A630" s="25"/>
      <c r="B630" s="25"/>
      <c r="C630" s="25"/>
      <c r="D630" s="26"/>
      <c r="E630" s="26" t="s">
        <v>699</v>
      </c>
      <c r="F630" s="28">
        <v>10</v>
      </c>
      <c r="G630" s="28">
        <v>0</v>
      </c>
      <c r="H630" s="28">
        <v>0</v>
      </c>
      <c r="I630" s="28">
        <v>0</v>
      </c>
      <c r="J630" s="50">
        <f t="shared" ref="J630:J637" si="469">SUM(F630:I630)</f>
        <v>10</v>
      </c>
      <c r="K630" s="50">
        <f t="shared" ref="K630:K637" si="470">J630*5</f>
        <v>50</v>
      </c>
      <c r="L630" s="30">
        <v>9</v>
      </c>
      <c r="M630" s="30">
        <f t="shared" ref="M630:M637" si="471">F630*L630*5</f>
        <v>450</v>
      </c>
      <c r="N630" s="30">
        <v>0</v>
      </c>
      <c r="O630" s="30">
        <f t="shared" ref="O630:O637" si="472">H630*L630*5</f>
        <v>0</v>
      </c>
      <c r="P630" s="48">
        <f t="shared" ref="P630:P637" si="473">I630*L630*5</f>
        <v>0</v>
      </c>
      <c r="Q630" s="48">
        <f t="shared" ref="Q630:Q637" si="474">L630*K630</f>
        <v>450</v>
      </c>
    </row>
    <row r="631" spans="1:17" x14ac:dyDescent="0.25">
      <c r="A631" s="25"/>
      <c r="B631" s="25"/>
      <c r="C631" s="25"/>
      <c r="D631" s="26"/>
      <c r="E631" s="26" t="s">
        <v>700</v>
      </c>
      <c r="F631" s="28">
        <v>10</v>
      </c>
      <c r="G631" s="28">
        <v>0</v>
      </c>
      <c r="H631" s="28">
        <v>0</v>
      </c>
      <c r="I631" s="28">
        <v>12</v>
      </c>
      <c r="J631" s="50">
        <f t="shared" si="469"/>
        <v>22</v>
      </c>
      <c r="K631" s="50">
        <f t="shared" si="470"/>
        <v>110</v>
      </c>
      <c r="L631" s="30">
        <v>11</v>
      </c>
      <c r="M631" s="30">
        <f t="shared" si="471"/>
        <v>550</v>
      </c>
      <c r="N631" s="30">
        <v>0</v>
      </c>
      <c r="O631" s="30">
        <f t="shared" si="472"/>
        <v>0</v>
      </c>
      <c r="P631" s="48">
        <f t="shared" si="473"/>
        <v>660</v>
      </c>
      <c r="Q631" s="48">
        <f t="shared" si="474"/>
        <v>1210</v>
      </c>
    </row>
    <row r="632" spans="1:17" x14ac:dyDescent="0.25">
      <c r="A632" s="25"/>
      <c r="B632" s="25"/>
      <c r="C632" s="25"/>
      <c r="D632" s="26"/>
      <c r="E632" s="26" t="s">
        <v>701</v>
      </c>
      <c r="F632" s="28">
        <v>10</v>
      </c>
      <c r="G632" s="28">
        <v>0</v>
      </c>
      <c r="H632" s="28">
        <v>0</v>
      </c>
      <c r="I632" s="28">
        <v>0</v>
      </c>
      <c r="J632" s="50">
        <f t="shared" si="469"/>
        <v>10</v>
      </c>
      <c r="K632" s="50">
        <f t="shared" si="470"/>
        <v>50</v>
      </c>
      <c r="L632" s="30">
        <v>15</v>
      </c>
      <c r="M632" s="30">
        <f t="shared" si="471"/>
        <v>750</v>
      </c>
      <c r="N632" s="30">
        <v>0</v>
      </c>
      <c r="O632" s="30">
        <f t="shared" si="472"/>
        <v>0</v>
      </c>
      <c r="P632" s="48">
        <f t="shared" si="473"/>
        <v>0</v>
      </c>
      <c r="Q632" s="48">
        <f t="shared" si="474"/>
        <v>750</v>
      </c>
    </row>
    <row r="633" spans="1:17" x14ac:dyDescent="0.25">
      <c r="A633" s="25"/>
      <c r="B633" s="25"/>
      <c r="C633" s="25"/>
      <c r="D633" s="26"/>
      <c r="E633" s="26" t="s">
        <v>702</v>
      </c>
      <c r="F633" s="28">
        <v>10</v>
      </c>
      <c r="G633" s="28">
        <v>0</v>
      </c>
      <c r="H633" s="28">
        <v>0</v>
      </c>
      <c r="I633" s="28">
        <v>20</v>
      </c>
      <c r="J633" s="50">
        <f t="shared" si="469"/>
        <v>30</v>
      </c>
      <c r="K633" s="50">
        <f t="shared" si="470"/>
        <v>150</v>
      </c>
      <c r="L633" s="30">
        <v>20</v>
      </c>
      <c r="M633" s="30">
        <f t="shared" si="471"/>
        <v>1000</v>
      </c>
      <c r="N633" s="30">
        <v>0</v>
      </c>
      <c r="O633" s="30">
        <f t="shared" si="472"/>
        <v>0</v>
      </c>
      <c r="P633" s="48">
        <f t="shared" si="473"/>
        <v>2000</v>
      </c>
      <c r="Q633" s="48">
        <f t="shared" si="474"/>
        <v>3000</v>
      </c>
    </row>
    <row r="634" spans="1:17" x14ac:dyDescent="0.25">
      <c r="A634" s="25"/>
      <c r="B634" s="25"/>
      <c r="C634" s="25"/>
      <c r="D634" s="26"/>
      <c r="E634" s="26" t="s">
        <v>703</v>
      </c>
      <c r="F634" s="28">
        <v>10</v>
      </c>
      <c r="G634" s="28">
        <v>0</v>
      </c>
      <c r="H634" s="28">
        <v>0</v>
      </c>
      <c r="I634" s="28">
        <v>8</v>
      </c>
      <c r="J634" s="50">
        <f t="shared" si="469"/>
        <v>18</v>
      </c>
      <c r="K634" s="50">
        <f t="shared" si="470"/>
        <v>90</v>
      </c>
      <c r="L634" s="30">
        <v>25</v>
      </c>
      <c r="M634" s="30">
        <f t="shared" si="471"/>
        <v>1250</v>
      </c>
      <c r="N634" s="30">
        <v>0</v>
      </c>
      <c r="O634" s="30">
        <f t="shared" si="472"/>
        <v>0</v>
      </c>
      <c r="P634" s="48">
        <f t="shared" si="473"/>
        <v>1000</v>
      </c>
      <c r="Q634" s="48">
        <f t="shared" si="474"/>
        <v>2250</v>
      </c>
    </row>
    <row r="635" spans="1:17" x14ac:dyDescent="0.25">
      <c r="A635" s="25"/>
      <c r="B635" s="25"/>
      <c r="C635" s="25"/>
      <c r="D635" s="26"/>
      <c r="E635" s="26" t="s">
        <v>704</v>
      </c>
      <c r="F635" s="28">
        <v>10</v>
      </c>
      <c r="G635" s="28">
        <v>0</v>
      </c>
      <c r="H635" s="28">
        <v>0</v>
      </c>
      <c r="I635" s="28">
        <v>8</v>
      </c>
      <c r="J635" s="50">
        <f t="shared" si="469"/>
        <v>18</v>
      </c>
      <c r="K635" s="50">
        <f t="shared" si="470"/>
        <v>90</v>
      </c>
      <c r="L635" s="30">
        <v>30</v>
      </c>
      <c r="M635" s="30">
        <f t="shared" si="471"/>
        <v>1500</v>
      </c>
      <c r="N635" s="30">
        <v>0</v>
      </c>
      <c r="O635" s="30">
        <f t="shared" si="472"/>
        <v>0</v>
      </c>
      <c r="P635" s="48">
        <f t="shared" si="473"/>
        <v>1200</v>
      </c>
      <c r="Q635" s="48">
        <f t="shared" si="474"/>
        <v>2700</v>
      </c>
    </row>
    <row r="636" spans="1:17" x14ac:dyDescent="0.25">
      <c r="A636" s="25"/>
      <c r="B636" s="25"/>
      <c r="C636" s="25"/>
      <c r="D636" s="26"/>
      <c r="E636" s="26" t="s">
        <v>705</v>
      </c>
      <c r="F636" s="28">
        <v>10</v>
      </c>
      <c r="G636" s="28">
        <v>0</v>
      </c>
      <c r="H636" s="28">
        <v>0</v>
      </c>
      <c r="I636" s="28">
        <v>4</v>
      </c>
      <c r="J636" s="50">
        <f t="shared" si="469"/>
        <v>14</v>
      </c>
      <c r="K636" s="50">
        <f t="shared" si="470"/>
        <v>70</v>
      </c>
      <c r="L636" s="30">
        <v>35</v>
      </c>
      <c r="M636" s="30">
        <f t="shared" si="471"/>
        <v>1750</v>
      </c>
      <c r="N636" s="30">
        <v>0</v>
      </c>
      <c r="O636" s="30">
        <f t="shared" si="472"/>
        <v>0</v>
      </c>
      <c r="P636" s="48">
        <f t="shared" si="473"/>
        <v>700</v>
      </c>
      <c r="Q636" s="48">
        <f t="shared" si="474"/>
        <v>2450</v>
      </c>
    </row>
    <row r="637" spans="1:17" x14ac:dyDescent="0.25">
      <c r="A637" s="25"/>
      <c r="B637" s="25"/>
      <c r="C637" s="25"/>
      <c r="D637" s="26"/>
      <c r="E637" s="26" t="s">
        <v>706</v>
      </c>
      <c r="F637" s="28">
        <v>10</v>
      </c>
      <c r="G637" s="28">
        <v>0</v>
      </c>
      <c r="H637" s="28">
        <v>0</v>
      </c>
      <c r="I637" s="28">
        <v>4</v>
      </c>
      <c r="J637" s="50">
        <f t="shared" si="469"/>
        <v>14</v>
      </c>
      <c r="K637" s="50">
        <f t="shared" si="470"/>
        <v>70</v>
      </c>
      <c r="L637" s="30">
        <v>38</v>
      </c>
      <c r="M637" s="30">
        <f t="shared" si="471"/>
        <v>1900</v>
      </c>
      <c r="N637" s="30">
        <v>0</v>
      </c>
      <c r="O637" s="30">
        <f t="shared" si="472"/>
        <v>0</v>
      </c>
      <c r="P637" s="48">
        <f t="shared" si="473"/>
        <v>760</v>
      </c>
      <c r="Q637" s="48">
        <f t="shared" si="474"/>
        <v>2660</v>
      </c>
    </row>
    <row r="638" spans="1:17" ht="30" x14ac:dyDescent="0.25">
      <c r="A638" s="25"/>
      <c r="B638" s="25"/>
      <c r="C638" s="25" t="s">
        <v>1385</v>
      </c>
      <c r="D638" s="26" t="s">
        <v>707</v>
      </c>
      <c r="E638" s="46" t="s">
        <v>708</v>
      </c>
      <c r="F638" s="28"/>
      <c r="G638" s="28"/>
      <c r="H638" s="28"/>
      <c r="I638" s="28"/>
      <c r="J638" s="54"/>
      <c r="K638" s="54"/>
      <c r="L638" s="30"/>
      <c r="M638" s="30"/>
      <c r="N638" s="30">
        <v>0</v>
      </c>
      <c r="O638" s="30"/>
      <c r="P638" s="48"/>
      <c r="Q638" s="48"/>
    </row>
    <row r="639" spans="1:17" x14ac:dyDescent="0.25">
      <c r="A639" s="25"/>
      <c r="B639" s="25"/>
      <c r="C639" s="25"/>
      <c r="D639" s="26"/>
      <c r="E639" s="26" t="s">
        <v>709</v>
      </c>
      <c r="F639" s="28">
        <v>1000</v>
      </c>
      <c r="G639" s="28">
        <v>0</v>
      </c>
      <c r="H639" s="28">
        <v>0</v>
      </c>
      <c r="I639" s="28">
        <v>0</v>
      </c>
      <c r="J639" s="50">
        <f t="shared" ref="J639:J647" si="475">SUM(F639:I639)</f>
        <v>1000</v>
      </c>
      <c r="K639" s="50">
        <f t="shared" ref="K639:K647" si="476">J639*5</f>
        <v>5000</v>
      </c>
      <c r="L639" s="30">
        <v>0.15</v>
      </c>
      <c r="M639" s="30">
        <f t="shared" ref="M639:M647" si="477">F639*L639*5</f>
        <v>750</v>
      </c>
      <c r="N639" s="30">
        <v>0</v>
      </c>
      <c r="O639" s="30">
        <f t="shared" ref="O639:O647" si="478">H639*L639*5</f>
        <v>0</v>
      </c>
      <c r="P639" s="48">
        <f t="shared" ref="P639:P647" si="479">I639*L639*5</f>
        <v>0</v>
      </c>
      <c r="Q639" s="48">
        <f t="shared" ref="Q639:Q647" si="480">L639*K639</f>
        <v>750</v>
      </c>
    </row>
    <row r="640" spans="1:17" x14ac:dyDescent="0.25">
      <c r="A640" s="25"/>
      <c r="B640" s="25"/>
      <c r="C640" s="25"/>
      <c r="D640" s="26"/>
      <c r="E640" s="26" t="s">
        <v>710</v>
      </c>
      <c r="F640" s="28">
        <v>1000</v>
      </c>
      <c r="G640" s="28">
        <v>0</v>
      </c>
      <c r="H640" s="28">
        <v>0</v>
      </c>
      <c r="I640" s="28">
        <v>0</v>
      </c>
      <c r="J640" s="50">
        <f t="shared" si="475"/>
        <v>1000</v>
      </c>
      <c r="K640" s="50">
        <f t="shared" si="476"/>
        <v>5000</v>
      </c>
      <c r="L640" s="30">
        <v>0.2</v>
      </c>
      <c r="M640" s="30">
        <f t="shared" si="477"/>
        <v>1000</v>
      </c>
      <c r="N640" s="30">
        <v>0</v>
      </c>
      <c r="O640" s="30">
        <f t="shared" si="478"/>
        <v>0</v>
      </c>
      <c r="P640" s="48">
        <f t="shared" si="479"/>
        <v>0</v>
      </c>
      <c r="Q640" s="48">
        <f t="shared" si="480"/>
        <v>1000</v>
      </c>
    </row>
    <row r="641" spans="1:17" x14ac:dyDescent="0.25">
      <c r="A641" s="25"/>
      <c r="B641" s="25"/>
      <c r="C641" s="25"/>
      <c r="D641" s="26"/>
      <c r="E641" s="26" t="s">
        <v>711</v>
      </c>
      <c r="F641" s="28">
        <v>1000</v>
      </c>
      <c r="G641" s="28">
        <v>0</v>
      </c>
      <c r="H641" s="28">
        <v>0</v>
      </c>
      <c r="I641" s="28">
        <v>0</v>
      </c>
      <c r="J641" s="50">
        <f t="shared" si="475"/>
        <v>1000</v>
      </c>
      <c r="K641" s="50">
        <f t="shared" si="476"/>
        <v>5000</v>
      </c>
      <c r="L641" s="30">
        <v>0.65</v>
      </c>
      <c r="M641" s="30">
        <f t="shared" si="477"/>
        <v>3250</v>
      </c>
      <c r="N641" s="30">
        <v>0</v>
      </c>
      <c r="O641" s="30">
        <f t="shared" si="478"/>
        <v>0</v>
      </c>
      <c r="P641" s="48">
        <f t="shared" si="479"/>
        <v>0</v>
      </c>
      <c r="Q641" s="48">
        <f t="shared" si="480"/>
        <v>3250</v>
      </c>
    </row>
    <row r="642" spans="1:17" x14ac:dyDescent="0.25">
      <c r="A642" s="25"/>
      <c r="B642" s="25"/>
      <c r="C642" s="25"/>
      <c r="D642" s="26"/>
      <c r="E642" s="26" t="s">
        <v>712</v>
      </c>
      <c r="F642" s="28">
        <v>1000</v>
      </c>
      <c r="G642" s="28">
        <v>0</v>
      </c>
      <c r="H642" s="28">
        <v>0</v>
      </c>
      <c r="I642" s="28">
        <v>0</v>
      </c>
      <c r="J642" s="50">
        <f t="shared" si="475"/>
        <v>1000</v>
      </c>
      <c r="K642" s="50">
        <f t="shared" si="476"/>
        <v>5000</v>
      </c>
      <c r="L642" s="30">
        <v>0.35</v>
      </c>
      <c r="M642" s="30">
        <f t="shared" si="477"/>
        <v>1750</v>
      </c>
      <c r="N642" s="30">
        <v>0</v>
      </c>
      <c r="O642" s="30">
        <f t="shared" si="478"/>
        <v>0</v>
      </c>
      <c r="P642" s="48">
        <f t="shared" si="479"/>
        <v>0</v>
      </c>
      <c r="Q642" s="48">
        <f t="shared" si="480"/>
        <v>1750</v>
      </c>
    </row>
    <row r="643" spans="1:17" x14ac:dyDescent="0.25">
      <c r="A643" s="25"/>
      <c r="B643" s="25"/>
      <c r="C643" s="25"/>
      <c r="D643" s="26"/>
      <c r="E643" s="26" t="s">
        <v>713</v>
      </c>
      <c r="F643" s="28">
        <v>1000</v>
      </c>
      <c r="G643" s="28">
        <v>0</v>
      </c>
      <c r="H643" s="28">
        <v>0</v>
      </c>
      <c r="I643" s="28">
        <v>0</v>
      </c>
      <c r="J643" s="50">
        <f t="shared" si="475"/>
        <v>1000</v>
      </c>
      <c r="K643" s="50">
        <f t="shared" si="476"/>
        <v>5000</v>
      </c>
      <c r="L643" s="30">
        <v>0.7</v>
      </c>
      <c r="M643" s="30">
        <f t="shared" si="477"/>
        <v>3500</v>
      </c>
      <c r="N643" s="30">
        <v>0</v>
      </c>
      <c r="O643" s="30">
        <f t="shared" si="478"/>
        <v>0</v>
      </c>
      <c r="P643" s="48">
        <f t="shared" si="479"/>
        <v>0</v>
      </c>
      <c r="Q643" s="48">
        <f t="shared" si="480"/>
        <v>3500</v>
      </c>
    </row>
    <row r="644" spans="1:17" x14ac:dyDescent="0.25">
      <c r="A644" s="25"/>
      <c r="B644" s="25"/>
      <c r="C644" s="25"/>
      <c r="D644" s="26"/>
      <c r="E644" s="26" t="s">
        <v>714</v>
      </c>
      <c r="F644" s="28">
        <v>1000</v>
      </c>
      <c r="G644" s="28">
        <v>0</v>
      </c>
      <c r="H644" s="28">
        <v>0</v>
      </c>
      <c r="I644" s="28">
        <v>0</v>
      </c>
      <c r="J644" s="50">
        <f t="shared" si="475"/>
        <v>1000</v>
      </c>
      <c r="K644" s="50">
        <f t="shared" si="476"/>
        <v>5000</v>
      </c>
      <c r="L644" s="30">
        <v>0.9</v>
      </c>
      <c r="M644" s="30">
        <f t="shared" si="477"/>
        <v>4500</v>
      </c>
      <c r="N644" s="30">
        <v>0</v>
      </c>
      <c r="O644" s="30">
        <f t="shared" si="478"/>
        <v>0</v>
      </c>
      <c r="P644" s="48">
        <f t="shared" si="479"/>
        <v>0</v>
      </c>
      <c r="Q644" s="48">
        <f t="shared" si="480"/>
        <v>4500</v>
      </c>
    </row>
    <row r="645" spans="1:17" x14ac:dyDescent="0.25">
      <c r="A645" s="25"/>
      <c r="B645" s="25"/>
      <c r="C645" s="25"/>
      <c r="D645" s="26"/>
      <c r="E645" s="26" t="s">
        <v>715</v>
      </c>
      <c r="F645" s="28">
        <v>1000</v>
      </c>
      <c r="G645" s="28">
        <v>0</v>
      </c>
      <c r="H645" s="28">
        <v>0</v>
      </c>
      <c r="I645" s="28">
        <v>0</v>
      </c>
      <c r="J645" s="50">
        <f t="shared" si="475"/>
        <v>1000</v>
      </c>
      <c r="K645" s="50">
        <f t="shared" si="476"/>
        <v>5000</v>
      </c>
      <c r="L645" s="30">
        <v>1.05</v>
      </c>
      <c r="M645" s="30">
        <f t="shared" si="477"/>
        <v>5250</v>
      </c>
      <c r="N645" s="30">
        <v>0</v>
      </c>
      <c r="O645" s="30">
        <f t="shared" si="478"/>
        <v>0</v>
      </c>
      <c r="P645" s="48">
        <f t="shared" si="479"/>
        <v>0</v>
      </c>
      <c r="Q645" s="48">
        <f t="shared" si="480"/>
        <v>5250</v>
      </c>
    </row>
    <row r="646" spans="1:17" x14ac:dyDescent="0.25">
      <c r="A646" s="25"/>
      <c r="B646" s="25"/>
      <c r="C646" s="25"/>
      <c r="D646" s="26"/>
      <c r="E646" s="26" t="s">
        <v>716</v>
      </c>
      <c r="F646" s="28">
        <v>1000</v>
      </c>
      <c r="G646" s="28">
        <v>0</v>
      </c>
      <c r="H646" s="28">
        <v>0</v>
      </c>
      <c r="I646" s="28">
        <v>0</v>
      </c>
      <c r="J646" s="50">
        <f t="shared" si="475"/>
        <v>1000</v>
      </c>
      <c r="K646" s="50">
        <f t="shared" si="476"/>
        <v>5000</v>
      </c>
      <c r="L646" s="30">
        <v>1.55</v>
      </c>
      <c r="M646" s="30">
        <f t="shared" si="477"/>
        <v>7750</v>
      </c>
      <c r="N646" s="30">
        <v>0</v>
      </c>
      <c r="O646" s="30">
        <f t="shared" si="478"/>
        <v>0</v>
      </c>
      <c r="P646" s="48">
        <f t="shared" si="479"/>
        <v>0</v>
      </c>
      <c r="Q646" s="48">
        <f t="shared" si="480"/>
        <v>7750</v>
      </c>
    </row>
    <row r="647" spans="1:17" x14ac:dyDescent="0.25">
      <c r="A647" s="25"/>
      <c r="B647" s="25"/>
      <c r="C647" s="25"/>
      <c r="D647" s="26"/>
      <c r="E647" s="26" t="s">
        <v>717</v>
      </c>
      <c r="F647" s="28">
        <v>1000</v>
      </c>
      <c r="G647" s="28">
        <v>0</v>
      </c>
      <c r="H647" s="28">
        <v>0</v>
      </c>
      <c r="I647" s="28">
        <v>0</v>
      </c>
      <c r="J647" s="50">
        <f t="shared" si="475"/>
        <v>1000</v>
      </c>
      <c r="K647" s="50">
        <f t="shared" si="476"/>
        <v>5000</v>
      </c>
      <c r="L647" s="30">
        <v>1.8</v>
      </c>
      <c r="M647" s="30">
        <f t="shared" si="477"/>
        <v>9000</v>
      </c>
      <c r="N647" s="30">
        <v>0</v>
      </c>
      <c r="O647" s="30">
        <f t="shared" si="478"/>
        <v>0</v>
      </c>
      <c r="P647" s="48">
        <f t="shared" si="479"/>
        <v>0</v>
      </c>
      <c r="Q647" s="48">
        <f t="shared" si="480"/>
        <v>9000</v>
      </c>
    </row>
    <row r="648" spans="1:17" ht="30" x14ac:dyDescent="0.25">
      <c r="A648" s="25"/>
      <c r="B648" s="25"/>
      <c r="C648" s="25" t="s">
        <v>1386</v>
      </c>
      <c r="D648" s="26" t="s">
        <v>718</v>
      </c>
      <c r="E648" s="46" t="s">
        <v>719</v>
      </c>
      <c r="F648" s="28"/>
      <c r="G648" s="104" t="s">
        <v>15</v>
      </c>
      <c r="H648" s="28"/>
      <c r="I648" s="28"/>
      <c r="J648" s="54"/>
      <c r="K648" s="54"/>
      <c r="L648" s="30"/>
      <c r="M648" s="30"/>
      <c r="N648" s="30"/>
      <c r="O648" s="30"/>
      <c r="P648" s="48"/>
      <c r="Q648" s="48"/>
    </row>
    <row r="649" spans="1:17" x14ac:dyDescent="0.25">
      <c r="A649" s="25"/>
      <c r="B649" s="25"/>
      <c r="C649" s="25"/>
      <c r="D649" s="26"/>
      <c r="E649" s="26" t="s">
        <v>720</v>
      </c>
      <c r="F649" s="28">
        <v>5</v>
      </c>
      <c r="G649" s="28">
        <v>0</v>
      </c>
      <c r="H649" s="28">
        <v>0</v>
      </c>
      <c r="I649" s="28">
        <v>0</v>
      </c>
      <c r="J649" s="50">
        <f t="shared" ref="J649:J657" si="481">SUM(F649:I649)</f>
        <v>5</v>
      </c>
      <c r="K649" s="50">
        <f t="shared" ref="K649:K657" si="482">J649*5</f>
        <v>25</v>
      </c>
      <c r="L649" s="30">
        <v>41</v>
      </c>
      <c r="M649" s="30">
        <f t="shared" ref="M649:M657" si="483">F649*L649*5</f>
        <v>1025</v>
      </c>
      <c r="N649" s="30">
        <v>0</v>
      </c>
      <c r="O649" s="30">
        <f t="shared" ref="O649:O657" si="484">H649*L649*5</f>
        <v>0</v>
      </c>
      <c r="P649" s="48">
        <f t="shared" ref="P649:P657" si="485">I649*L649*5</f>
        <v>0</v>
      </c>
      <c r="Q649" s="48">
        <f t="shared" ref="Q649:Q657" si="486">L649*K649</f>
        <v>1025</v>
      </c>
    </row>
    <row r="650" spans="1:17" x14ac:dyDescent="0.25">
      <c r="A650" s="25"/>
      <c r="B650" s="25"/>
      <c r="C650" s="25"/>
      <c r="D650" s="26"/>
      <c r="E650" s="26" t="s">
        <v>721</v>
      </c>
      <c r="F650" s="28">
        <v>5</v>
      </c>
      <c r="G650" s="28">
        <v>0</v>
      </c>
      <c r="H650" s="28">
        <v>0</v>
      </c>
      <c r="I650" s="28">
        <v>0</v>
      </c>
      <c r="J650" s="50">
        <f t="shared" si="481"/>
        <v>5</v>
      </c>
      <c r="K650" s="50">
        <f t="shared" si="482"/>
        <v>25</v>
      </c>
      <c r="L650" s="30">
        <v>50</v>
      </c>
      <c r="M650" s="30">
        <f t="shared" si="483"/>
        <v>1250</v>
      </c>
      <c r="N650" s="30">
        <v>0</v>
      </c>
      <c r="O650" s="30">
        <f t="shared" si="484"/>
        <v>0</v>
      </c>
      <c r="P650" s="48">
        <f t="shared" si="485"/>
        <v>0</v>
      </c>
      <c r="Q650" s="48">
        <f t="shared" si="486"/>
        <v>1250</v>
      </c>
    </row>
    <row r="651" spans="1:17" x14ac:dyDescent="0.25">
      <c r="A651" s="25"/>
      <c r="B651" s="25"/>
      <c r="C651" s="25"/>
      <c r="D651" s="26"/>
      <c r="E651" s="26" t="s">
        <v>685</v>
      </c>
      <c r="F651" s="28">
        <v>5</v>
      </c>
      <c r="G651" s="28">
        <v>0</v>
      </c>
      <c r="H651" s="28">
        <v>0</v>
      </c>
      <c r="I651" s="28">
        <v>0</v>
      </c>
      <c r="J651" s="50">
        <f t="shared" si="481"/>
        <v>5</v>
      </c>
      <c r="K651" s="50">
        <f t="shared" si="482"/>
        <v>25</v>
      </c>
      <c r="L651" s="30">
        <v>72</v>
      </c>
      <c r="M651" s="30">
        <f t="shared" si="483"/>
        <v>1800</v>
      </c>
      <c r="N651" s="30">
        <v>0</v>
      </c>
      <c r="O651" s="30">
        <f t="shared" si="484"/>
        <v>0</v>
      </c>
      <c r="P651" s="48">
        <f t="shared" si="485"/>
        <v>0</v>
      </c>
      <c r="Q651" s="48">
        <f t="shared" si="486"/>
        <v>1800</v>
      </c>
    </row>
    <row r="652" spans="1:17" x14ac:dyDescent="0.25">
      <c r="A652" s="25"/>
      <c r="B652" s="25"/>
      <c r="C652" s="25"/>
      <c r="D652" s="26"/>
      <c r="E652" s="26" t="s">
        <v>686</v>
      </c>
      <c r="F652" s="28">
        <v>5</v>
      </c>
      <c r="G652" s="28">
        <v>0</v>
      </c>
      <c r="H652" s="28">
        <v>0</v>
      </c>
      <c r="I652" s="28">
        <v>0</v>
      </c>
      <c r="J652" s="50">
        <f t="shared" si="481"/>
        <v>5</v>
      </c>
      <c r="K652" s="50">
        <f t="shared" si="482"/>
        <v>25</v>
      </c>
      <c r="L652" s="30">
        <v>90</v>
      </c>
      <c r="M652" s="30">
        <f t="shared" si="483"/>
        <v>2250</v>
      </c>
      <c r="N652" s="30">
        <v>0</v>
      </c>
      <c r="O652" s="30">
        <f t="shared" si="484"/>
        <v>0</v>
      </c>
      <c r="P652" s="48">
        <f t="shared" si="485"/>
        <v>0</v>
      </c>
      <c r="Q652" s="48">
        <f t="shared" si="486"/>
        <v>2250</v>
      </c>
    </row>
    <row r="653" spans="1:17" x14ac:dyDescent="0.25">
      <c r="A653" s="25"/>
      <c r="B653" s="25"/>
      <c r="C653" s="25"/>
      <c r="D653" s="26"/>
      <c r="E653" s="26" t="s">
        <v>722</v>
      </c>
      <c r="F653" s="28">
        <v>5</v>
      </c>
      <c r="G653" s="28">
        <v>0</v>
      </c>
      <c r="H653" s="28">
        <v>0</v>
      </c>
      <c r="I653" s="28">
        <v>0</v>
      </c>
      <c r="J653" s="50">
        <f t="shared" si="481"/>
        <v>5</v>
      </c>
      <c r="K653" s="50">
        <f t="shared" si="482"/>
        <v>25</v>
      </c>
      <c r="L653" s="30">
        <v>105</v>
      </c>
      <c r="M653" s="30">
        <f t="shared" si="483"/>
        <v>2625</v>
      </c>
      <c r="N653" s="30">
        <v>0</v>
      </c>
      <c r="O653" s="30">
        <f t="shared" si="484"/>
        <v>0</v>
      </c>
      <c r="P653" s="48">
        <f t="shared" si="485"/>
        <v>0</v>
      </c>
      <c r="Q653" s="48">
        <f t="shared" si="486"/>
        <v>2625</v>
      </c>
    </row>
    <row r="654" spans="1:17" x14ac:dyDescent="0.25">
      <c r="A654" s="25"/>
      <c r="B654" s="25"/>
      <c r="C654" s="25"/>
      <c r="D654" s="26"/>
      <c r="E654" s="26" t="s">
        <v>723</v>
      </c>
      <c r="F654" s="28">
        <v>5</v>
      </c>
      <c r="G654" s="28">
        <v>0</v>
      </c>
      <c r="H654" s="28">
        <v>0</v>
      </c>
      <c r="I654" s="28">
        <v>0</v>
      </c>
      <c r="J654" s="50">
        <f t="shared" si="481"/>
        <v>5</v>
      </c>
      <c r="K654" s="50">
        <f t="shared" si="482"/>
        <v>25</v>
      </c>
      <c r="L654" s="30">
        <v>100</v>
      </c>
      <c r="M654" s="30">
        <f t="shared" si="483"/>
        <v>2500</v>
      </c>
      <c r="N654" s="30">
        <v>0</v>
      </c>
      <c r="O654" s="30">
        <f t="shared" si="484"/>
        <v>0</v>
      </c>
      <c r="P654" s="48">
        <f t="shared" si="485"/>
        <v>0</v>
      </c>
      <c r="Q654" s="48">
        <f t="shared" si="486"/>
        <v>2500</v>
      </c>
    </row>
    <row r="655" spans="1:17" x14ac:dyDescent="0.25">
      <c r="A655" s="25"/>
      <c r="B655" s="25"/>
      <c r="C655" s="25"/>
      <c r="D655" s="26"/>
      <c r="E655" s="26" t="s">
        <v>724</v>
      </c>
      <c r="F655" s="28">
        <v>5</v>
      </c>
      <c r="G655" s="28">
        <v>0</v>
      </c>
      <c r="H655" s="28">
        <v>0</v>
      </c>
      <c r="I655" s="28">
        <v>0</v>
      </c>
      <c r="J655" s="50">
        <f t="shared" si="481"/>
        <v>5</v>
      </c>
      <c r="K655" s="50">
        <f t="shared" si="482"/>
        <v>25</v>
      </c>
      <c r="L655" s="30">
        <v>125</v>
      </c>
      <c r="M655" s="30">
        <f t="shared" si="483"/>
        <v>3125</v>
      </c>
      <c r="N655" s="30">
        <v>0</v>
      </c>
      <c r="O655" s="30">
        <f t="shared" si="484"/>
        <v>0</v>
      </c>
      <c r="P655" s="48">
        <f t="shared" si="485"/>
        <v>0</v>
      </c>
      <c r="Q655" s="48">
        <f t="shared" si="486"/>
        <v>3125</v>
      </c>
    </row>
    <row r="656" spans="1:17" x14ac:dyDescent="0.25">
      <c r="A656" s="25"/>
      <c r="B656" s="25"/>
      <c r="C656" s="25"/>
      <c r="D656" s="26"/>
      <c r="E656" s="26" t="s">
        <v>725</v>
      </c>
      <c r="F656" s="28">
        <v>5</v>
      </c>
      <c r="G656" s="28">
        <v>0</v>
      </c>
      <c r="H656" s="28">
        <v>0</v>
      </c>
      <c r="I656" s="28">
        <v>0</v>
      </c>
      <c r="J656" s="50">
        <f t="shared" si="481"/>
        <v>5</v>
      </c>
      <c r="K656" s="50">
        <f t="shared" si="482"/>
        <v>25</v>
      </c>
      <c r="L656" s="30">
        <v>195</v>
      </c>
      <c r="M656" s="30">
        <f t="shared" si="483"/>
        <v>4875</v>
      </c>
      <c r="N656" s="30">
        <v>0</v>
      </c>
      <c r="O656" s="30">
        <f t="shared" si="484"/>
        <v>0</v>
      </c>
      <c r="P656" s="48">
        <f t="shared" si="485"/>
        <v>0</v>
      </c>
      <c r="Q656" s="48">
        <f t="shared" si="486"/>
        <v>4875</v>
      </c>
    </row>
    <row r="657" spans="1:17" x14ac:dyDescent="0.25">
      <c r="A657" s="25"/>
      <c r="B657" s="25"/>
      <c r="C657" s="25"/>
      <c r="D657" s="26"/>
      <c r="E657" s="26" t="s">
        <v>726</v>
      </c>
      <c r="F657" s="28">
        <v>5</v>
      </c>
      <c r="G657" s="28">
        <v>0</v>
      </c>
      <c r="H657" s="28">
        <v>0</v>
      </c>
      <c r="I657" s="28">
        <v>0</v>
      </c>
      <c r="J657" s="50">
        <f t="shared" si="481"/>
        <v>5</v>
      </c>
      <c r="K657" s="50">
        <f t="shared" si="482"/>
        <v>25</v>
      </c>
      <c r="L657" s="30">
        <v>210</v>
      </c>
      <c r="M657" s="30">
        <f t="shared" si="483"/>
        <v>5250</v>
      </c>
      <c r="N657" s="30">
        <v>0</v>
      </c>
      <c r="O657" s="30">
        <f t="shared" si="484"/>
        <v>0</v>
      </c>
      <c r="P657" s="48">
        <f t="shared" si="485"/>
        <v>0</v>
      </c>
      <c r="Q657" s="48">
        <f t="shared" si="486"/>
        <v>5250</v>
      </c>
    </row>
    <row r="658" spans="1:17" x14ac:dyDescent="0.25">
      <c r="A658" s="25"/>
      <c r="B658" s="25"/>
      <c r="C658" s="25" t="s">
        <v>1387</v>
      </c>
      <c r="D658" s="26" t="s">
        <v>727</v>
      </c>
      <c r="E658" s="46" t="s">
        <v>728</v>
      </c>
      <c r="F658" s="28"/>
      <c r="G658" s="28" t="s">
        <v>15</v>
      </c>
      <c r="H658" s="28"/>
      <c r="I658" s="28"/>
      <c r="J658" s="54"/>
      <c r="K658" s="54"/>
      <c r="L658" s="30"/>
      <c r="M658" s="30"/>
      <c r="N658" s="30">
        <v>0</v>
      </c>
      <c r="O658" s="30"/>
      <c r="P658" s="48"/>
      <c r="Q658" s="48"/>
    </row>
    <row r="659" spans="1:17" x14ac:dyDescent="0.25">
      <c r="A659" s="25"/>
      <c r="B659" s="25"/>
      <c r="C659" s="25"/>
      <c r="D659" s="26"/>
      <c r="E659" s="70" t="s">
        <v>729</v>
      </c>
      <c r="F659" s="28">
        <v>100</v>
      </c>
      <c r="G659" s="28">
        <v>0</v>
      </c>
      <c r="H659" s="28">
        <v>0</v>
      </c>
      <c r="I659" s="28">
        <v>0</v>
      </c>
      <c r="J659" s="50">
        <f t="shared" ref="J659:J669" si="487">SUM(F659:I659)</f>
        <v>100</v>
      </c>
      <c r="K659" s="50">
        <f t="shared" ref="K659:K669" si="488">J659*5</f>
        <v>500</v>
      </c>
      <c r="L659" s="30">
        <v>0.8</v>
      </c>
      <c r="M659" s="30">
        <f t="shared" ref="M659:M669" si="489">F659*L659*5</f>
        <v>400</v>
      </c>
      <c r="N659" s="30">
        <v>0</v>
      </c>
      <c r="O659" s="30">
        <f t="shared" ref="O659:O669" si="490">H659*L659*5</f>
        <v>0</v>
      </c>
      <c r="P659" s="48">
        <f t="shared" ref="P659:P669" si="491">I659*L659*5</f>
        <v>0</v>
      </c>
      <c r="Q659" s="48">
        <f t="shared" ref="Q659:Q669" si="492">L659*K659</f>
        <v>400</v>
      </c>
    </row>
    <row r="660" spans="1:17" x14ac:dyDescent="0.25">
      <c r="A660" s="25"/>
      <c r="B660" s="25"/>
      <c r="C660" s="25"/>
      <c r="D660" s="26"/>
      <c r="E660" s="26" t="s">
        <v>730</v>
      </c>
      <c r="F660" s="28">
        <v>100</v>
      </c>
      <c r="G660" s="28">
        <v>0</v>
      </c>
      <c r="H660" s="28">
        <v>0</v>
      </c>
      <c r="I660" s="28">
        <v>0</v>
      </c>
      <c r="J660" s="50">
        <f t="shared" si="487"/>
        <v>100</v>
      </c>
      <c r="K660" s="50">
        <f t="shared" si="488"/>
        <v>500</v>
      </c>
      <c r="L660" s="30">
        <v>0.8</v>
      </c>
      <c r="M660" s="30">
        <f t="shared" si="489"/>
        <v>400</v>
      </c>
      <c r="N660" s="30">
        <v>0</v>
      </c>
      <c r="O660" s="30">
        <f t="shared" si="490"/>
        <v>0</v>
      </c>
      <c r="P660" s="48">
        <f t="shared" si="491"/>
        <v>0</v>
      </c>
      <c r="Q660" s="48">
        <f t="shared" si="492"/>
        <v>400</v>
      </c>
    </row>
    <row r="661" spans="1:17" x14ac:dyDescent="0.25">
      <c r="A661" s="25"/>
      <c r="B661" s="25"/>
      <c r="C661" s="25"/>
      <c r="D661" s="26"/>
      <c r="E661" s="26" t="s">
        <v>731</v>
      </c>
      <c r="F661" s="28">
        <v>100</v>
      </c>
      <c r="G661" s="28">
        <v>0</v>
      </c>
      <c r="H661" s="28">
        <v>0</v>
      </c>
      <c r="I661" s="28">
        <v>0</v>
      </c>
      <c r="J661" s="50">
        <f t="shared" si="487"/>
        <v>100</v>
      </c>
      <c r="K661" s="50">
        <f t="shared" si="488"/>
        <v>500</v>
      </c>
      <c r="L661" s="30">
        <v>0.8</v>
      </c>
      <c r="M661" s="30">
        <f t="shared" si="489"/>
        <v>400</v>
      </c>
      <c r="N661" s="30">
        <v>0</v>
      </c>
      <c r="O661" s="30">
        <f t="shared" si="490"/>
        <v>0</v>
      </c>
      <c r="P661" s="48">
        <f t="shared" si="491"/>
        <v>0</v>
      </c>
      <c r="Q661" s="48">
        <f t="shared" si="492"/>
        <v>400</v>
      </c>
    </row>
    <row r="662" spans="1:17" x14ac:dyDescent="0.25">
      <c r="A662" s="25"/>
      <c r="B662" s="25"/>
      <c r="C662" s="25"/>
      <c r="D662" s="26"/>
      <c r="E662" s="26" t="s">
        <v>732</v>
      </c>
      <c r="F662" s="28">
        <v>100</v>
      </c>
      <c r="G662" s="28">
        <v>0</v>
      </c>
      <c r="H662" s="28">
        <v>0</v>
      </c>
      <c r="I662" s="28">
        <v>0</v>
      </c>
      <c r="J662" s="50">
        <f t="shared" si="487"/>
        <v>100</v>
      </c>
      <c r="K662" s="50">
        <f t="shared" si="488"/>
        <v>500</v>
      </c>
      <c r="L662" s="30">
        <v>0.8</v>
      </c>
      <c r="M662" s="30">
        <f t="shared" si="489"/>
        <v>400</v>
      </c>
      <c r="N662" s="30">
        <v>0</v>
      </c>
      <c r="O662" s="30">
        <f t="shared" si="490"/>
        <v>0</v>
      </c>
      <c r="P662" s="48">
        <f t="shared" si="491"/>
        <v>0</v>
      </c>
      <c r="Q662" s="48">
        <f t="shared" si="492"/>
        <v>400</v>
      </c>
    </row>
    <row r="663" spans="1:17" x14ac:dyDescent="0.25">
      <c r="A663" s="25"/>
      <c r="B663" s="25"/>
      <c r="C663" s="25"/>
      <c r="D663" s="26"/>
      <c r="E663" s="26" t="s">
        <v>733</v>
      </c>
      <c r="F663" s="28">
        <v>100</v>
      </c>
      <c r="G663" s="28">
        <v>0</v>
      </c>
      <c r="H663" s="28">
        <v>0</v>
      </c>
      <c r="I663" s="28">
        <v>0</v>
      </c>
      <c r="J663" s="50">
        <f t="shared" si="487"/>
        <v>100</v>
      </c>
      <c r="K663" s="50">
        <f t="shared" si="488"/>
        <v>500</v>
      </c>
      <c r="L663" s="30">
        <v>0.8</v>
      </c>
      <c r="M663" s="30">
        <f t="shared" si="489"/>
        <v>400</v>
      </c>
      <c r="N663" s="30">
        <v>0</v>
      </c>
      <c r="O663" s="30">
        <f t="shared" si="490"/>
        <v>0</v>
      </c>
      <c r="P663" s="48">
        <f t="shared" si="491"/>
        <v>0</v>
      </c>
      <c r="Q663" s="48">
        <f t="shared" si="492"/>
        <v>400</v>
      </c>
    </row>
    <row r="664" spans="1:17" x14ac:dyDescent="0.25">
      <c r="A664" s="25"/>
      <c r="B664" s="25"/>
      <c r="C664" s="25"/>
      <c r="D664" s="26"/>
      <c r="E664" s="26" t="s">
        <v>734</v>
      </c>
      <c r="F664" s="28">
        <v>100</v>
      </c>
      <c r="G664" s="28">
        <v>0</v>
      </c>
      <c r="H664" s="28">
        <v>0</v>
      </c>
      <c r="I664" s="28">
        <v>0</v>
      </c>
      <c r="J664" s="50">
        <f t="shared" si="487"/>
        <v>100</v>
      </c>
      <c r="K664" s="50">
        <f t="shared" si="488"/>
        <v>500</v>
      </c>
      <c r="L664" s="30">
        <v>0.8</v>
      </c>
      <c r="M664" s="30">
        <f t="shared" si="489"/>
        <v>400</v>
      </c>
      <c r="N664" s="30">
        <v>0</v>
      </c>
      <c r="O664" s="30">
        <f t="shared" si="490"/>
        <v>0</v>
      </c>
      <c r="P664" s="48">
        <f t="shared" si="491"/>
        <v>0</v>
      </c>
      <c r="Q664" s="48">
        <f t="shared" si="492"/>
        <v>400</v>
      </c>
    </row>
    <row r="665" spans="1:17" x14ac:dyDescent="0.25">
      <c r="A665" s="25"/>
      <c r="B665" s="25"/>
      <c r="C665" s="25"/>
      <c r="D665" s="26"/>
      <c r="E665" s="26" t="s">
        <v>735</v>
      </c>
      <c r="F665" s="28">
        <v>100</v>
      </c>
      <c r="G665" s="28">
        <v>0</v>
      </c>
      <c r="H665" s="28">
        <v>0</v>
      </c>
      <c r="I665" s="28">
        <v>0</v>
      </c>
      <c r="J665" s="50">
        <f t="shared" si="487"/>
        <v>100</v>
      </c>
      <c r="K665" s="50">
        <f t="shared" si="488"/>
        <v>500</v>
      </c>
      <c r="L665" s="30">
        <v>0.8</v>
      </c>
      <c r="M665" s="30">
        <f t="shared" si="489"/>
        <v>400</v>
      </c>
      <c r="N665" s="30">
        <v>0</v>
      </c>
      <c r="O665" s="30">
        <f t="shared" si="490"/>
        <v>0</v>
      </c>
      <c r="P665" s="48">
        <f t="shared" si="491"/>
        <v>0</v>
      </c>
      <c r="Q665" s="48">
        <f t="shared" si="492"/>
        <v>400</v>
      </c>
    </row>
    <row r="666" spans="1:17" x14ac:dyDescent="0.25">
      <c r="A666" s="105"/>
      <c r="B666" s="105"/>
      <c r="C666" s="105"/>
      <c r="D666" s="106"/>
      <c r="E666" s="107"/>
      <c r="F666" s="104"/>
      <c r="G666" s="104"/>
      <c r="H666" s="104"/>
      <c r="I666" s="104"/>
      <c r="J666" s="108"/>
      <c r="K666" s="108"/>
      <c r="L666" s="97"/>
      <c r="M666" s="97"/>
      <c r="N666" s="97"/>
      <c r="O666" s="97"/>
      <c r="P666" s="98"/>
      <c r="Q666" s="98"/>
    </row>
    <row r="667" spans="1:17" x14ac:dyDescent="0.25">
      <c r="A667" s="25"/>
      <c r="B667" s="25"/>
      <c r="C667" s="25" t="s">
        <v>1388</v>
      </c>
      <c r="D667" s="26" t="s">
        <v>736</v>
      </c>
      <c r="E667" s="46" t="s">
        <v>737</v>
      </c>
      <c r="F667" s="28">
        <v>0</v>
      </c>
      <c r="G667" s="28">
        <v>0</v>
      </c>
      <c r="H667" s="28">
        <v>0</v>
      </c>
      <c r="I667" s="28">
        <v>250</v>
      </c>
      <c r="J667" s="50">
        <f t="shared" si="487"/>
        <v>250</v>
      </c>
      <c r="K667" s="50">
        <f t="shared" si="488"/>
        <v>1250</v>
      </c>
      <c r="L667" s="30">
        <v>3</v>
      </c>
      <c r="M667" s="30">
        <f t="shared" si="489"/>
        <v>0</v>
      </c>
      <c r="N667" s="30">
        <v>0</v>
      </c>
      <c r="O667" s="30">
        <f t="shared" si="490"/>
        <v>0</v>
      </c>
      <c r="P667" s="48">
        <f t="shared" si="491"/>
        <v>3750</v>
      </c>
      <c r="Q667" s="48">
        <f t="shared" si="492"/>
        <v>3750</v>
      </c>
    </row>
    <row r="668" spans="1:17" x14ac:dyDescent="0.25">
      <c r="A668" s="25"/>
      <c r="B668" s="25"/>
      <c r="C668" s="25" t="s">
        <v>1389</v>
      </c>
      <c r="D668" s="26" t="s">
        <v>738</v>
      </c>
      <c r="E668" s="46" t="s">
        <v>739</v>
      </c>
      <c r="F668" s="28">
        <v>500</v>
      </c>
      <c r="G668" s="28">
        <v>0</v>
      </c>
      <c r="H668" s="28">
        <v>0</v>
      </c>
      <c r="I668" s="28">
        <v>0</v>
      </c>
      <c r="J668" s="50">
        <f t="shared" si="487"/>
        <v>500</v>
      </c>
      <c r="K668" s="50">
        <f t="shared" si="488"/>
        <v>2500</v>
      </c>
      <c r="L668" s="30">
        <v>1.2</v>
      </c>
      <c r="M668" s="30">
        <f t="shared" si="489"/>
        <v>3000</v>
      </c>
      <c r="N668" s="30">
        <v>0</v>
      </c>
      <c r="O668" s="30">
        <f t="shared" si="490"/>
        <v>0</v>
      </c>
      <c r="P668" s="48">
        <f t="shared" si="491"/>
        <v>0</v>
      </c>
      <c r="Q668" s="48">
        <f t="shared" si="492"/>
        <v>3000</v>
      </c>
    </row>
    <row r="669" spans="1:17" x14ac:dyDescent="0.25">
      <c r="A669" s="25"/>
      <c r="B669" s="25"/>
      <c r="C669" s="25" t="s">
        <v>1390</v>
      </c>
      <c r="D669" s="26" t="s">
        <v>736</v>
      </c>
      <c r="E669" s="46" t="s">
        <v>740</v>
      </c>
      <c r="F669" s="28">
        <v>1000</v>
      </c>
      <c r="G669" s="28">
        <v>0</v>
      </c>
      <c r="H669" s="28">
        <v>0</v>
      </c>
      <c r="I669" s="28">
        <v>0</v>
      </c>
      <c r="J669" s="50">
        <f t="shared" si="487"/>
        <v>1000</v>
      </c>
      <c r="K669" s="50">
        <f t="shared" si="488"/>
        <v>5000</v>
      </c>
      <c r="L669" s="30">
        <v>7</v>
      </c>
      <c r="M669" s="30">
        <f t="shared" si="489"/>
        <v>35000</v>
      </c>
      <c r="N669" s="30">
        <v>0</v>
      </c>
      <c r="O669" s="30">
        <f t="shared" si="490"/>
        <v>0</v>
      </c>
      <c r="P669" s="48">
        <f t="shared" si="491"/>
        <v>0</v>
      </c>
      <c r="Q669" s="48">
        <f t="shared" si="492"/>
        <v>35000</v>
      </c>
    </row>
    <row r="670" spans="1:17" x14ac:dyDescent="0.25">
      <c r="A670" s="25"/>
      <c r="B670" s="25"/>
      <c r="C670" s="25" t="s">
        <v>1391</v>
      </c>
      <c r="D670" s="26" t="s">
        <v>736</v>
      </c>
      <c r="E670" s="46" t="s">
        <v>741</v>
      </c>
      <c r="F670" s="28"/>
      <c r="G670" s="28"/>
      <c r="H670" s="28"/>
      <c r="I670" s="28"/>
      <c r="J670" s="54"/>
      <c r="K670" s="54"/>
      <c r="L670" s="30"/>
      <c r="M670" s="30"/>
      <c r="N670" s="30">
        <v>0</v>
      </c>
      <c r="O670" s="30"/>
      <c r="P670" s="48"/>
      <c r="Q670" s="48"/>
    </row>
    <row r="671" spans="1:17" x14ac:dyDescent="0.25">
      <c r="A671" s="25"/>
      <c r="B671" s="25"/>
      <c r="C671" s="25" t="s">
        <v>15</v>
      </c>
      <c r="D671" s="26"/>
      <c r="E671" s="26" t="s">
        <v>742</v>
      </c>
      <c r="F671" s="28">
        <v>1000</v>
      </c>
      <c r="G671" s="28">
        <v>0</v>
      </c>
      <c r="H671" s="28">
        <v>0</v>
      </c>
      <c r="I671" s="28">
        <v>30000</v>
      </c>
      <c r="J671" s="50">
        <f t="shared" ref="J671:J677" si="493">SUM(F671:I671)</f>
        <v>31000</v>
      </c>
      <c r="K671" s="50">
        <f t="shared" ref="K671:K677" si="494">J671*5</f>
        <v>155000</v>
      </c>
      <c r="L671" s="30">
        <v>7.0000000000000007E-2</v>
      </c>
      <c r="M671" s="30">
        <f t="shared" ref="M671:M677" si="495">F671*L671*5</f>
        <v>350</v>
      </c>
      <c r="N671" s="30">
        <v>0</v>
      </c>
      <c r="O671" s="30" t="s">
        <v>15</v>
      </c>
      <c r="P671" s="48">
        <f t="shared" ref="P671:P677" si="496">I671*L671*5</f>
        <v>10500</v>
      </c>
      <c r="Q671" s="48">
        <f t="shared" ref="Q671:Q677" si="497">L671*K671</f>
        <v>10850.000000000002</v>
      </c>
    </row>
    <row r="672" spans="1:17" x14ac:dyDescent="0.25">
      <c r="A672" s="25"/>
      <c r="B672" s="25"/>
      <c r="C672" s="25" t="s">
        <v>15</v>
      </c>
      <c r="D672" s="26"/>
      <c r="E672" s="26" t="s">
        <v>743</v>
      </c>
      <c r="F672" s="28">
        <v>1000</v>
      </c>
      <c r="G672" s="28">
        <v>0</v>
      </c>
      <c r="H672" s="28">
        <v>0</v>
      </c>
      <c r="I672" s="28">
        <v>5000</v>
      </c>
      <c r="J672" s="50">
        <f t="shared" si="493"/>
        <v>6000</v>
      </c>
      <c r="K672" s="50">
        <f t="shared" si="494"/>
        <v>30000</v>
      </c>
      <c r="L672" s="30">
        <v>7.0000000000000007E-2</v>
      </c>
      <c r="M672" s="30">
        <f t="shared" si="495"/>
        <v>350</v>
      </c>
      <c r="N672" s="30">
        <v>0</v>
      </c>
      <c r="O672" s="30">
        <f t="shared" ref="O672:O677" si="498">H672*L672*5</f>
        <v>0</v>
      </c>
      <c r="P672" s="48">
        <f t="shared" si="496"/>
        <v>1750.0000000000002</v>
      </c>
      <c r="Q672" s="48">
        <f t="shared" si="497"/>
        <v>2100</v>
      </c>
    </row>
    <row r="673" spans="1:17" ht="30" x14ac:dyDescent="0.25">
      <c r="A673" s="25"/>
      <c r="B673" s="25"/>
      <c r="C673" s="25" t="s">
        <v>1392</v>
      </c>
      <c r="D673" s="26" t="s">
        <v>744</v>
      </c>
      <c r="E673" s="46" t="s">
        <v>745</v>
      </c>
      <c r="F673" s="28">
        <v>0</v>
      </c>
      <c r="G673" s="28">
        <v>0</v>
      </c>
      <c r="H673" s="28">
        <v>0</v>
      </c>
      <c r="I673" s="28">
        <v>150</v>
      </c>
      <c r="J673" s="50">
        <f t="shared" si="493"/>
        <v>150</v>
      </c>
      <c r="K673" s="50">
        <f t="shared" si="494"/>
        <v>750</v>
      </c>
      <c r="L673" s="30">
        <v>2</v>
      </c>
      <c r="M673" s="30">
        <f t="shared" si="495"/>
        <v>0</v>
      </c>
      <c r="N673" s="30">
        <v>0</v>
      </c>
      <c r="O673" s="30">
        <f t="shared" si="498"/>
        <v>0</v>
      </c>
      <c r="P673" s="48">
        <f t="shared" si="496"/>
        <v>1500</v>
      </c>
      <c r="Q673" s="48">
        <f t="shared" si="497"/>
        <v>1500</v>
      </c>
    </row>
    <row r="674" spans="1:17" x14ac:dyDescent="0.25">
      <c r="A674" s="25"/>
      <c r="B674" s="25"/>
      <c r="C674" s="25" t="s">
        <v>1393</v>
      </c>
      <c r="D674" s="26" t="s">
        <v>736</v>
      </c>
      <c r="E674" s="46" t="s">
        <v>746</v>
      </c>
      <c r="F674" s="28">
        <v>1000</v>
      </c>
      <c r="G674" s="28">
        <v>0</v>
      </c>
      <c r="H674" s="28">
        <v>0</v>
      </c>
      <c r="I674" s="28">
        <v>500</v>
      </c>
      <c r="J674" s="50">
        <f t="shared" si="493"/>
        <v>1500</v>
      </c>
      <c r="K674" s="50">
        <f t="shared" si="494"/>
        <v>7500</v>
      </c>
      <c r="L674" s="30">
        <v>2.2999999999999998</v>
      </c>
      <c r="M674" s="30">
        <f t="shared" si="495"/>
        <v>11500</v>
      </c>
      <c r="N674" s="30">
        <v>0</v>
      </c>
      <c r="O674" s="30" t="s">
        <v>15</v>
      </c>
      <c r="P674" s="48">
        <f t="shared" si="496"/>
        <v>5750</v>
      </c>
      <c r="Q674" s="48">
        <f t="shared" si="497"/>
        <v>17250</v>
      </c>
    </row>
    <row r="675" spans="1:17" ht="30" x14ac:dyDescent="0.25">
      <c r="A675" s="25"/>
      <c r="B675" s="25"/>
      <c r="C675" s="25" t="s">
        <v>1394</v>
      </c>
      <c r="D675" s="26" t="s">
        <v>736</v>
      </c>
      <c r="E675" s="46" t="s">
        <v>747</v>
      </c>
      <c r="F675" s="28">
        <v>1000</v>
      </c>
      <c r="G675" s="28">
        <v>0</v>
      </c>
      <c r="H675" s="28">
        <v>0</v>
      </c>
      <c r="I675" s="28">
        <v>400</v>
      </c>
      <c r="J675" s="50">
        <f t="shared" si="493"/>
        <v>1400</v>
      </c>
      <c r="K675" s="50">
        <f t="shared" si="494"/>
        <v>7000</v>
      </c>
      <c r="L675" s="30">
        <v>1.8</v>
      </c>
      <c r="M675" s="30">
        <f t="shared" si="495"/>
        <v>9000</v>
      </c>
      <c r="N675" s="30">
        <v>0</v>
      </c>
      <c r="O675" s="30" t="s">
        <v>15</v>
      </c>
      <c r="P675" s="48">
        <f t="shared" si="496"/>
        <v>3600</v>
      </c>
      <c r="Q675" s="48">
        <f t="shared" si="497"/>
        <v>12600</v>
      </c>
    </row>
    <row r="676" spans="1:17" ht="30" x14ac:dyDescent="0.25">
      <c r="A676" s="25"/>
      <c r="B676" s="25"/>
      <c r="C676" s="25" t="s">
        <v>1395</v>
      </c>
      <c r="D676" s="26" t="s">
        <v>748</v>
      </c>
      <c r="E676" s="46" t="s">
        <v>749</v>
      </c>
      <c r="F676" s="28">
        <v>500</v>
      </c>
      <c r="G676" s="28">
        <v>0</v>
      </c>
      <c r="H676" s="28">
        <v>0</v>
      </c>
      <c r="I676" s="28">
        <v>0</v>
      </c>
      <c r="J676" s="50">
        <f t="shared" si="493"/>
        <v>500</v>
      </c>
      <c r="K676" s="50">
        <f t="shared" si="494"/>
        <v>2500</v>
      </c>
      <c r="L676" s="30">
        <v>1.8</v>
      </c>
      <c r="M676" s="30">
        <f t="shared" si="495"/>
        <v>4500</v>
      </c>
      <c r="N676" s="30">
        <v>0</v>
      </c>
      <c r="O676" s="30">
        <f t="shared" si="498"/>
        <v>0</v>
      </c>
      <c r="P676" s="48">
        <f t="shared" si="496"/>
        <v>0</v>
      </c>
      <c r="Q676" s="48">
        <f t="shared" si="497"/>
        <v>4500</v>
      </c>
    </row>
    <row r="677" spans="1:17" x14ac:dyDescent="0.25">
      <c r="A677" s="25"/>
      <c r="B677" s="25"/>
      <c r="C677" s="25" t="s">
        <v>1396</v>
      </c>
      <c r="D677" s="26" t="s">
        <v>750</v>
      </c>
      <c r="E677" s="46" t="s">
        <v>751</v>
      </c>
      <c r="F677" s="28">
        <v>200</v>
      </c>
      <c r="G677" s="28">
        <v>0</v>
      </c>
      <c r="H677" s="28">
        <v>0</v>
      </c>
      <c r="I677" s="28">
        <v>50</v>
      </c>
      <c r="J677" s="50">
        <f t="shared" si="493"/>
        <v>250</v>
      </c>
      <c r="K677" s="50">
        <f t="shared" si="494"/>
        <v>1250</v>
      </c>
      <c r="L677" s="30">
        <v>1.2</v>
      </c>
      <c r="M677" s="30">
        <f t="shared" si="495"/>
        <v>1200</v>
      </c>
      <c r="N677" s="30">
        <v>0</v>
      </c>
      <c r="O677" s="30">
        <f t="shared" si="498"/>
        <v>0</v>
      </c>
      <c r="P677" s="48">
        <f t="shared" si="496"/>
        <v>300</v>
      </c>
      <c r="Q677" s="48">
        <f t="shared" si="497"/>
        <v>1500</v>
      </c>
    </row>
    <row r="678" spans="1:17" s="9" customFormat="1" ht="21" x14ac:dyDescent="0.25">
      <c r="A678" s="10"/>
      <c r="B678" s="10"/>
      <c r="C678" s="11"/>
      <c r="D678" s="12"/>
      <c r="E678" s="32"/>
      <c r="F678" s="14"/>
      <c r="G678" s="14"/>
      <c r="H678" s="14"/>
      <c r="I678" s="14"/>
      <c r="J678" s="15"/>
      <c r="K678" s="15"/>
      <c r="L678" s="16"/>
      <c r="M678" s="17">
        <f t="shared" ref="M678:P678" si="499">SUM(M590:M677)</f>
        <v>161600</v>
      </c>
      <c r="N678" s="17">
        <f t="shared" si="499"/>
        <v>18000</v>
      </c>
      <c r="O678" s="17">
        <f t="shared" si="499"/>
        <v>0</v>
      </c>
      <c r="P678" s="17">
        <f t="shared" si="499"/>
        <v>44810</v>
      </c>
      <c r="Q678" s="18">
        <f>SUM(Q590:Q677)</f>
        <v>224410</v>
      </c>
    </row>
    <row r="679" spans="1:17" s="9" customFormat="1" ht="21" x14ac:dyDescent="0.25">
      <c r="A679" s="10"/>
      <c r="B679" s="10"/>
      <c r="C679" s="11"/>
      <c r="D679" s="12"/>
      <c r="E679" s="32"/>
      <c r="F679" s="14"/>
      <c r="G679" s="14"/>
      <c r="H679" s="14"/>
      <c r="I679" s="14"/>
      <c r="J679" s="15"/>
      <c r="K679" s="15"/>
      <c r="L679" s="16"/>
      <c r="M679" s="17"/>
      <c r="N679" s="17"/>
      <c r="O679" s="17"/>
      <c r="P679" s="17"/>
      <c r="Q679" s="18"/>
    </row>
    <row r="680" spans="1:17" ht="21" x14ac:dyDescent="0.25">
      <c r="A680" s="19">
        <v>81</v>
      </c>
      <c r="B680" s="19" t="s">
        <v>1341</v>
      </c>
      <c r="C680" s="41"/>
      <c r="D680" s="21"/>
      <c r="E680" s="22" t="s">
        <v>752</v>
      </c>
      <c r="F680" s="21"/>
      <c r="G680" s="21"/>
      <c r="H680" s="21"/>
      <c r="I680" s="72"/>
      <c r="J680" s="33"/>
      <c r="K680" s="33"/>
      <c r="L680" s="34"/>
      <c r="M680" s="34"/>
      <c r="N680" s="34"/>
      <c r="O680" s="34"/>
      <c r="P680" s="65"/>
      <c r="Q680" s="65"/>
    </row>
    <row r="681" spans="1:17" x14ac:dyDescent="0.25">
      <c r="A681" s="25"/>
      <c r="B681" s="25"/>
      <c r="C681" s="25" t="s">
        <v>1397</v>
      </c>
      <c r="D681" s="26" t="s">
        <v>753</v>
      </c>
      <c r="E681" s="46" t="s">
        <v>754</v>
      </c>
      <c r="F681" s="28">
        <v>5000</v>
      </c>
      <c r="G681" s="28">
        <v>1000</v>
      </c>
      <c r="H681" s="28">
        <v>200</v>
      </c>
      <c r="I681" s="28">
        <v>300</v>
      </c>
      <c r="J681" s="50">
        <f t="shared" ref="J681" si="500">SUM(F681:I681)</f>
        <v>6500</v>
      </c>
      <c r="K681" s="50">
        <f t="shared" ref="K681" si="501">J681*5</f>
        <v>32500</v>
      </c>
      <c r="L681" s="30">
        <v>1.8</v>
      </c>
      <c r="M681" s="30">
        <f t="shared" ref="M681" si="502">F681*L681*5</f>
        <v>45000</v>
      </c>
      <c r="N681" s="30">
        <f t="shared" ref="N681" si="503">G681*L681*5</f>
        <v>9000</v>
      </c>
      <c r="O681" s="30">
        <f t="shared" ref="O681" si="504">H681*L681*5</f>
        <v>1800</v>
      </c>
      <c r="P681" s="48">
        <f>I681*L681*5</f>
        <v>2700</v>
      </c>
      <c r="Q681" s="48">
        <f>L681*K681</f>
        <v>58500</v>
      </c>
    </row>
    <row r="682" spans="1:17" x14ac:dyDescent="0.25">
      <c r="A682" s="25"/>
      <c r="B682" s="25"/>
      <c r="C682" s="25" t="s">
        <v>1398</v>
      </c>
      <c r="D682" s="26" t="s">
        <v>753</v>
      </c>
      <c r="E682" s="46" t="s">
        <v>755</v>
      </c>
      <c r="F682" s="28"/>
      <c r="G682" s="28"/>
      <c r="H682" s="28"/>
      <c r="I682" s="28"/>
      <c r="J682" s="54"/>
      <c r="K682" s="54"/>
      <c r="L682" s="30"/>
      <c r="M682" s="30"/>
      <c r="N682" s="30"/>
      <c r="O682" s="30"/>
      <c r="P682" s="48"/>
      <c r="Q682" s="48"/>
    </row>
    <row r="683" spans="1:17" x14ac:dyDescent="0.25">
      <c r="A683" s="25"/>
      <c r="B683" s="25"/>
      <c r="C683" s="25" t="s">
        <v>15</v>
      </c>
      <c r="D683" s="26"/>
      <c r="E683" s="26" t="s">
        <v>756</v>
      </c>
      <c r="F683" s="28">
        <v>1000</v>
      </c>
      <c r="G683" s="28">
        <v>600</v>
      </c>
      <c r="H683" s="28"/>
      <c r="I683" s="28"/>
      <c r="J683" s="50">
        <f t="shared" ref="J683:J694" si="505">SUM(F683:I683)</f>
        <v>1600</v>
      </c>
      <c r="K683" s="50">
        <f t="shared" ref="K683:K694" si="506">J683*5</f>
        <v>8000</v>
      </c>
      <c r="L683" s="30">
        <v>1.6</v>
      </c>
      <c r="M683" s="30">
        <f t="shared" ref="M683:M694" si="507">F683*L683*5</f>
        <v>8000</v>
      </c>
      <c r="N683" s="30">
        <f t="shared" ref="N683:N694" si="508">G683*L683*5</f>
        <v>4800</v>
      </c>
      <c r="O683" s="30">
        <f t="shared" ref="O683:O694" si="509">H683*L683*5</f>
        <v>0</v>
      </c>
      <c r="P683" s="48">
        <f t="shared" ref="P683:P688" si="510">I683*L683*5</f>
        <v>0</v>
      </c>
      <c r="Q683" s="48">
        <f t="shared" ref="Q683:Q688" si="511">L683*K683</f>
        <v>12800</v>
      </c>
    </row>
    <row r="684" spans="1:17" x14ac:dyDescent="0.25">
      <c r="A684" s="25"/>
      <c r="B684" s="25"/>
      <c r="C684" s="25" t="s">
        <v>15</v>
      </c>
      <c r="D684" s="26"/>
      <c r="E684" s="26" t="s">
        <v>757</v>
      </c>
      <c r="F684" s="28">
        <v>1000</v>
      </c>
      <c r="G684" s="28">
        <v>500</v>
      </c>
      <c r="H684" s="28"/>
      <c r="I684" s="28"/>
      <c r="J684" s="50">
        <f t="shared" si="505"/>
        <v>1500</v>
      </c>
      <c r="K684" s="50">
        <f t="shared" si="506"/>
        <v>7500</v>
      </c>
      <c r="L684" s="30">
        <v>1.8</v>
      </c>
      <c r="M684" s="30">
        <f t="shared" si="507"/>
        <v>9000</v>
      </c>
      <c r="N684" s="30">
        <f t="shared" si="508"/>
        <v>4500</v>
      </c>
      <c r="O684" s="30">
        <f t="shared" si="509"/>
        <v>0</v>
      </c>
      <c r="P684" s="48">
        <f t="shared" si="510"/>
        <v>0</v>
      </c>
      <c r="Q684" s="48">
        <f t="shared" si="511"/>
        <v>13500</v>
      </c>
    </row>
    <row r="685" spans="1:17" x14ac:dyDescent="0.25">
      <c r="A685" s="25"/>
      <c r="B685" s="25"/>
      <c r="C685" s="25" t="s">
        <v>15</v>
      </c>
      <c r="D685" s="26"/>
      <c r="E685" s="26" t="s">
        <v>758</v>
      </c>
      <c r="F685" s="28">
        <v>1000</v>
      </c>
      <c r="G685" s="28">
        <v>1000</v>
      </c>
      <c r="H685" s="28"/>
      <c r="I685" s="28"/>
      <c r="J685" s="50">
        <f t="shared" si="505"/>
        <v>2000</v>
      </c>
      <c r="K685" s="50">
        <f t="shared" si="506"/>
        <v>10000</v>
      </c>
      <c r="L685" s="30">
        <v>1.8</v>
      </c>
      <c r="M685" s="30">
        <f t="shared" si="507"/>
        <v>9000</v>
      </c>
      <c r="N685" s="30">
        <f t="shared" si="508"/>
        <v>9000</v>
      </c>
      <c r="O685" s="30">
        <f t="shared" si="509"/>
        <v>0</v>
      </c>
      <c r="P685" s="48">
        <f t="shared" si="510"/>
        <v>0</v>
      </c>
      <c r="Q685" s="48">
        <f t="shared" si="511"/>
        <v>18000</v>
      </c>
    </row>
    <row r="686" spans="1:17" x14ac:dyDescent="0.25">
      <c r="A686" s="25"/>
      <c r="B686" s="25"/>
      <c r="C686" s="25" t="s">
        <v>15</v>
      </c>
      <c r="D686" s="26"/>
      <c r="E686" s="26" t="s">
        <v>759</v>
      </c>
      <c r="F686" s="28">
        <v>1000</v>
      </c>
      <c r="G686" s="28">
        <v>400</v>
      </c>
      <c r="H686" s="28">
        <v>200</v>
      </c>
      <c r="I686" s="28">
        <v>40</v>
      </c>
      <c r="J686" s="50">
        <f t="shared" si="505"/>
        <v>1640</v>
      </c>
      <c r="K686" s="50">
        <f t="shared" si="506"/>
        <v>8200</v>
      </c>
      <c r="L686" s="30">
        <v>2</v>
      </c>
      <c r="M686" s="30">
        <f t="shared" si="507"/>
        <v>10000</v>
      </c>
      <c r="N686" s="30">
        <f t="shared" si="508"/>
        <v>4000</v>
      </c>
      <c r="O686" s="30">
        <f t="shared" si="509"/>
        <v>2000</v>
      </c>
      <c r="P686" s="48">
        <f t="shared" si="510"/>
        <v>400</v>
      </c>
      <c r="Q686" s="48">
        <f t="shared" si="511"/>
        <v>16400</v>
      </c>
    </row>
    <row r="687" spans="1:17" s="61" customFormat="1" x14ac:dyDescent="0.25">
      <c r="A687" s="25"/>
      <c r="B687" s="25"/>
      <c r="C687" s="25" t="s">
        <v>1399</v>
      </c>
      <c r="D687" s="109"/>
      <c r="E687" s="46" t="s">
        <v>760</v>
      </c>
      <c r="F687" s="28">
        <v>10000</v>
      </c>
      <c r="G687" s="28"/>
      <c r="H687" s="28">
        <v>0</v>
      </c>
      <c r="I687" s="28">
        <v>1000</v>
      </c>
      <c r="J687" s="50">
        <f t="shared" si="505"/>
        <v>11000</v>
      </c>
      <c r="K687" s="50">
        <f t="shared" si="506"/>
        <v>55000</v>
      </c>
      <c r="L687" s="110">
        <v>2.2999999999999998</v>
      </c>
      <c r="M687" s="30">
        <f t="shared" si="507"/>
        <v>115000</v>
      </c>
      <c r="N687" s="30">
        <f t="shared" si="508"/>
        <v>0</v>
      </c>
      <c r="O687" s="30">
        <f t="shared" si="509"/>
        <v>0</v>
      </c>
      <c r="P687" s="48">
        <f t="shared" si="510"/>
        <v>11500</v>
      </c>
      <c r="Q687" s="48">
        <f t="shared" si="511"/>
        <v>126499.99999999999</v>
      </c>
    </row>
    <row r="688" spans="1:17" s="61" customFormat="1" ht="29.25" customHeight="1" x14ac:dyDescent="0.25">
      <c r="A688" s="25"/>
      <c r="B688" s="25"/>
      <c r="C688" s="25" t="s">
        <v>1400</v>
      </c>
      <c r="D688" s="109" t="s">
        <v>761</v>
      </c>
      <c r="E688" s="46" t="s">
        <v>762</v>
      </c>
      <c r="F688" s="28"/>
      <c r="G688" s="28"/>
      <c r="H688" s="28"/>
      <c r="I688" s="28">
        <v>500</v>
      </c>
      <c r="J688" s="50">
        <f t="shared" si="505"/>
        <v>500</v>
      </c>
      <c r="K688" s="50">
        <f t="shared" si="506"/>
        <v>2500</v>
      </c>
      <c r="L688" s="30">
        <v>1.8</v>
      </c>
      <c r="M688" s="30">
        <f t="shared" si="507"/>
        <v>0</v>
      </c>
      <c r="N688" s="30">
        <f t="shared" si="508"/>
        <v>0</v>
      </c>
      <c r="O688" s="30">
        <f t="shared" si="509"/>
        <v>0</v>
      </c>
      <c r="P688" s="48">
        <f t="shared" si="510"/>
        <v>4500</v>
      </c>
      <c r="Q688" s="48">
        <f t="shared" si="511"/>
        <v>4500</v>
      </c>
    </row>
    <row r="689" spans="1:17" s="9" customFormat="1" ht="21" x14ac:dyDescent="0.25">
      <c r="A689" s="10"/>
      <c r="B689" s="10"/>
      <c r="C689" s="11"/>
      <c r="D689" s="12"/>
      <c r="E689" s="32"/>
      <c r="F689" s="14"/>
      <c r="G689" s="14"/>
      <c r="H689" s="14"/>
      <c r="I689" s="14"/>
      <c r="J689" s="15"/>
      <c r="K689" s="15"/>
      <c r="L689" s="16"/>
      <c r="M689" s="17">
        <f>SUM(M681:M688)</f>
        <v>196000</v>
      </c>
      <c r="N689" s="17">
        <f t="shared" ref="N689:Q689" si="512">SUM(N681:N688)</f>
        <v>31300</v>
      </c>
      <c r="O689" s="17">
        <f t="shared" si="512"/>
        <v>3800</v>
      </c>
      <c r="P689" s="17">
        <f t="shared" si="512"/>
        <v>19100</v>
      </c>
      <c r="Q689" s="18">
        <f t="shared" si="512"/>
        <v>250200</v>
      </c>
    </row>
    <row r="690" spans="1:17" s="9" customFormat="1" ht="21" x14ac:dyDescent="0.25">
      <c r="A690" s="10"/>
      <c r="B690" s="10"/>
      <c r="C690" s="11"/>
      <c r="D690" s="12"/>
      <c r="E690" s="32"/>
      <c r="F690" s="14"/>
      <c r="G690" s="14"/>
      <c r="H690" s="14"/>
      <c r="I690" s="14"/>
      <c r="J690" s="15"/>
      <c r="K690" s="15"/>
      <c r="L690" s="16"/>
      <c r="M690" s="17"/>
      <c r="N690" s="17"/>
      <c r="O690" s="17"/>
      <c r="P690" s="17"/>
      <c r="Q690" s="18"/>
    </row>
    <row r="691" spans="1:17" ht="21" x14ac:dyDescent="0.25">
      <c r="A691" s="19">
        <v>82</v>
      </c>
      <c r="B691" s="19" t="s">
        <v>1340</v>
      </c>
      <c r="C691" s="41"/>
      <c r="D691" s="21"/>
      <c r="E691" s="22" t="s">
        <v>763</v>
      </c>
      <c r="F691" s="21"/>
      <c r="G691" s="21"/>
      <c r="H691" s="21"/>
      <c r="I691" s="72"/>
      <c r="J691" s="33"/>
      <c r="K691" s="33"/>
      <c r="L691" s="34"/>
      <c r="M691" s="34"/>
      <c r="N691" s="34"/>
      <c r="O691" s="34"/>
      <c r="P691" s="65"/>
      <c r="Q691" s="65"/>
    </row>
    <row r="692" spans="1:17" x14ac:dyDescent="0.25">
      <c r="A692" s="25"/>
      <c r="B692" s="25"/>
      <c r="C692" s="25" t="s">
        <v>1401</v>
      </c>
      <c r="D692" s="26" t="s">
        <v>764</v>
      </c>
      <c r="E692" s="46" t="s">
        <v>765</v>
      </c>
      <c r="F692" s="28">
        <v>500</v>
      </c>
      <c r="G692" s="28">
        <v>50000</v>
      </c>
      <c r="H692" s="28">
        <v>50000</v>
      </c>
      <c r="I692" s="28">
        <v>2000</v>
      </c>
      <c r="J692" s="50">
        <f t="shared" si="505"/>
        <v>102500</v>
      </c>
      <c r="K692" s="50">
        <f t="shared" si="506"/>
        <v>512500</v>
      </c>
      <c r="L692" s="30">
        <v>0.2</v>
      </c>
      <c r="M692" s="30">
        <f t="shared" si="507"/>
        <v>500</v>
      </c>
      <c r="N692" s="30">
        <f t="shared" si="508"/>
        <v>50000</v>
      </c>
      <c r="O692" s="30">
        <f t="shared" si="509"/>
        <v>50000</v>
      </c>
      <c r="P692" s="48">
        <f>I692*L692*5</f>
        <v>2000</v>
      </c>
      <c r="Q692" s="48">
        <f>L692*K692</f>
        <v>102500</v>
      </c>
    </row>
    <row r="693" spans="1:17" x14ac:dyDescent="0.25">
      <c r="A693" s="25"/>
      <c r="B693" s="25"/>
      <c r="C693" s="25" t="s">
        <v>1402</v>
      </c>
      <c r="D693" s="26" t="s">
        <v>766</v>
      </c>
      <c r="E693" s="46" t="s">
        <v>767</v>
      </c>
      <c r="F693" s="28"/>
      <c r="G693" s="28">
        <v>20000</v>
      </c>
      <c r="H693" s="28">
        <v>3000</v>
      </c>
      <c r="I693" s="28">
        <v>10000</v>
      </c>
      <c r="J693" s="50">
        <f t="shared" si="505"/>
        <v>33000</v>
      </c>
      <c r="K693" s="50">
        <f t="shared" si="506"/>
        <v>165000</v>
      </c>
      <c r="L693" s="30">
        <v>0.59</v>
      </c>
      <c r="M693" s="30">
        <f t="shared" si="507"/>
        <v>0</v>
      </c>
      <c r="N693" s="30">
        <f t="shared" si="508"/>
        <v>59000</v>
      </c>
      <c r="O693" s="30">
        <f t="shared" si="509"/>
        <v>8850</v>
      </c>
      <c r="P693" s="48">
        <f t="shared" ref="P693:P694" si="513">I693*L693*5</f>
        <v>29500</v>
      </c>
      <c r="Q693" s="48">
        <f t="shared" ref="Q693:Q694" si="514">L693*K693</f>
        <v>97350</v>
      </c>
    </row>
    <row r="694" spans="1:17" x14ac:dyDescent="0.25">
      <c r="A694" s="25"/>
      <c r="B694" s="25"/>
      <c r="C694" s="25" t="s">
        <v>1403</v>
      </c>
      <c r="D694" s="26" t="s">
        <v>766</v>
      </c>
      <c r="E694" s="46" t="s">
        <v>768</v>
      </c>
      <c r="F694" s="28"/>
      <c r="G694" s="28"/>
      <c r="H694" s="28"/>
      <c r="I694" s="28">
        <v>1000</v>
      </c>
      <c r="J694" s="50">
        <f t="shared" si="505"/>
        <v>1000</v>
      </c>
      <c r="K694" s="50">
        <f t="shared" si="506"/>
        <v>5000</v>
      </c>
      <c r="L694" s="30">
        <v>2.2999999999999998</v>
      </c>
      <c r="M694" s="30">
        <f t="shared" si="507"/>
        <v>0</v>
      </c>
      <c r="N694" s="30">
        <f t="shared" si="508"/>
        <v>0</v>
      </c>
      <c r="O694" s="30">
        <f t="shared" si="509"/>
        <v>0</v>
      </c>
      <c r="P694" s="48">
        <f t="shared" si="513"/>
        <v>11500</v>
      </c>
      <c r="Q694" s="48">
        <f t="shared" si="514"/>
        <v>11500</v>
      </c>
    </row>
    <row r="695" spans="1:17" x14ac:dyDescent="0.25">
      <c r="A695" s="25"/>
      <c r="B695" s="25"/>
      <c r="C695" s="25" t="s">
        <v>1404</v>
      </c>
      <c r="D695" s="26" t="s">
        <v>769</v>
      </c>
      <c r="E695" s="46" t="s">
        <v>770</v>
      </c>
      <c r="F695" s="28"/>
      <c r="G695" s="28"/>
      <c r="H695" s="28"/>
      <c r="I695" s="28"/>
      <c r="J695" s="54"/>
      <c r="K695" s="54"/>
      <c r="L695" s="30"/>
      <c r="M695" s="30"/>
      <c r="N695" s="30"/>
      <c r="O695" s="30"/>
      <c r="P695" s="48"/>
      <c r="Q695" s="48"/>
    </row>
    <row r="696" spans="1:17" x14ac:dyDescent="0.25">
      <c r="A696" s="25"/>
      <c r="B696" s="25"/>
      <c r="C696" s="25"/>
      <c r="D696" s="26"/>
      <c r="E696" s="26" t="s">
        <v>771</v>
      </c>
      <c r="F696" s="28">
        <v>50000</v>
      </c>
      <c r="G696" s="28">
        <v>150000</v>
      </c>
      <c r="H696" s="28">
        <v>30000</v>
      </c>
      <c r="I696" s="28">
        <v>50000</v>
      </c>
      <c r="J696" s="50">
        <f t="shared" ref="J696:J697" si="515">SUM(F696:I696)</f>
        <v>280000</v>
      </c>
      <c r="K696" s="50">
        <f t="shared" ref="K696:K697" si="516">J696*5</f>
        <v>1400000</v>
      </c>
      <c r="L696" s="30">
        <v>0.05</v>
      </c>
      <c r="M696" s="30">
        <f t="shared" ref="M696:M697" si="517">F696*L696*5</f>
        <v>12500</v>
      </c>
      <c r="N696" s="30">
        <f t="shared" ref="N696:N697" si="518">G696*L696*5</f>
        <v>37500</v>
      </c>
      <c r="O696" s="30">
        <f t="shared" ref="O696:O697" si="519">H696*L696*5</f>
        <v>7500</v>
      </c>
      <c r="P696" s="48">
        <f>I696*L696*5</f>
        <v>12500</v>
      </c>
      <c r="Q696" s="48">
        <f>L696*K696</f>
        <v>70000</v>
      </c>
    </row>
    <row r="697" spans="1:17" x14ac:dyDescent="0.25">
      <c r="A697" s="25"/>
      <c r="B697" s="25"/>
      <c r="C697" s="25"/>
      <c r="D697" s="26"/>
      <c r="E697" s="26" t="s">
        <v>772</v>
      </c>
      <c r="F697" s="28"/>
      <c r="G697" s="28">
        <v>120000</v>
      </c>
      <c r="H697" s="28">
        <v>500</v>
      </c>
      <c r="I697" s="28">
        <v>1000</v>
      </c>
      <c r="J697" s="50">
        <f t="shared" si="515"/>
        <v>121500</v>
      </c>
      <c r="K697" s="50">
        <f t="shared" si="516"/>
        <v>607500</v>
      </c>
      <c r="L697" s="30">
        <v>0.4</v>
      </c>
      <c r="M697" s="30">
        <f t="shared" si="517"/>
        <v>0</v>
      </c>
      <c r="N697" s="30">
        <f t="shared" si="518"/>
        <v>240000</v>
      </c>
      <c r="O697" s="30">
        <f t="shared" si="519"/>
        <v>1000</v>
      </c>
      <c r="P697" s="48">
        <f>I697*L697*5</f>
        <v>2000</v>
      </c>
      <c r="Q697" s="48">
        <f>L697*K697</f>
        <v>243000</v>
      </c>
    </row>
    <row r="698" spans="1:17" x14ac:dyDescent="0.25">
      <c r="A698" s="25"/>
      <c r="B698" s="25"/>
      <c r="C698" s="25" t="s">
        <v>1405</v>
      </c>
      <c r="D698" s="26" t="s">
        <v>769</v>
      </c>
      <c r="E698" s="46" t="s">
        <v>773</v>
      </c>
      <c r="F698" s="28"/>
      <c r="G698" s="28"/>
      <c r="H698" s="28"/>
      <c r="I698" s="28"/>
      <c r="J698" s="54"/>
      <c r="K698" s="54"/>
      <c r="L698" s="30"/>
      <c r="M698" s="30"/>
      <c r="N698" s="30"/>
      <c r="O698" s="30"/>
      <c r="P698" s="48"/>
      <c r="Q698" s="48"/>
    </row>
    <row r="699" spans="1:17" x14ac:dyDescent="0.25">
      <c r="A699" s="25"/>
      <c r="B699" s="25"/>
      <c r="C699" s="25"/>
      <c r="D699" s="26"/>
      <c r="E699" s="26" t="s">
        <v>774</v>
      </c>
      <c r="F699" s="28">
        <v>20000</v>
      </c>
      <c r="G699" s="28">
        <v>130000</v>
      </c>
      <c r="H699" s="28">
        <v>100000</v>
      </c>
      <c r="I699" s="28"/>
      <c r="J699" s="50">
        <f t="shared" ref="J699:J700" si="520">SUM(F699:I699)</f>
        <v>250000</v>
      </c>
      <c r="K699" s="50">
        <f t="shared" ref="K699:K700" si="521">J699*5</f>
        <v>1250000</v>
      </c>
      <c r="L699" s="30">
        <v>7.0000000000000007E-2</v>
      </c>
      <c r="M699" s="30">
        <f t="shared" ref="M699:M700" si="522">F699*L699*5</f>
        <v>7000.0000000000009</v>
      </c>
      <c r="N699" s="30">
        <f t="shared" ref="N699:N700" si="523">G699*L699*5</f>
        <v>45500</v>
      </c>
      <c r="O699" s="30">
        <f t="shared" ref="O699:O700" si="524">H699*L699*5</f>
        <v>35000.000000000007</v>
      </c>
      <c r="P699" s="48">
        <f>I699*L699*5</f>
        <v>0</v>
      </c>
      <c r="Q699" s="48">
        <f>L699*K699</f>
        <v>87500.000000000015</v>
      </c>
    </row>
    <row r="700" spans="1:17" x14ac:dyDescent="0.25">
      <c r="A700" s="25"/>
      <c r="B700" s="25"/>
      <c r="C700" s="25"/>
      <c r="D700" s="26"/>
      <c r="E700" s="26" t="s">
        <v>775</v>
      </c>
      <c r="F700" s="28"/>
      <c r="G700" s="28">
        <v>100000</v>
      </c>
      <c r="H700" s="28">
        <v>500</v>
      </c>
      <c r="I700" s="28"/>
      <c r="J700" s="50">
        <f t="shared" si="520"/>
        <v>100500</v>
      </c>
      <c r="K700" s="50">
        <f t="shared" si="521"/>
        <v>502500</v>
      </c>
      <c r="L700" s="30">
        <v>1</v>
      </c>
      <c r="M700" s="30">
        <f t="shared" si="522"/>
        <v>0</v>
      </c>
      <c r="N700" s="30">
        <f t="shared" si="523"/>
        <v>500000</v>
      </c>
      <c r="O700" s="30">
        <f t="shared" si="524"/>
        <v>2500</v>
      </c>
      <c r="P700" s="48">
        <f>I700*L700*5</f>
        <v>0</v>
      </c>
      <c r="Q700" s="48">
        <f>L700*K700</f>
        <v>502500</v>
      </c>
    </row>
    <row r="701" spans="1:17" x14ac:dyDescent="0.25">
      <c r="A701" s="25"/>
      <c r="B701" s="25"/>
      <c r="C701" s="25" t="s">
        <v>1406</v>
      </c>
      <c r="D701" s="26" t="s">
        <v>769</v>
      </c>
      <c r="E701" s="46" t="s">
        <v>776</v>
      </c>
      <c r="F701" s="28"/>
      <c r="G701" s="28"/>
      <c r="H701" s="28"/>
      <c r="I701" s="28"/>
      <c r="J701" s="54"/>
      <c r="K701" s="54"/>
      <c r="L701" s="30"/>
      <c r="M701" s="30"/>
      <c r="N701" s="30"/>
      <c r="O701" s="30"/>
      <c r="P701" s="48"/>
      <c r="Q701" s="48"/>
    </row>
    <row r="702" spans="1:17" x14ac:dyDescent="0.25">
      <c r="A702" s="25"/>
      <c r="B702" s="25"/>
      <c r="C702" s="25"/>
      <c r="D702" s="26"/>
      <c r="E702" s="26" t="s">
        <v>777</v>
      </c>
      <c r="F702" s="28"/>
      <c r="G702" s="28">
        <v>60000</v>
      </c>
      <c r="H702" s="28">
        <v>100</v>
      </c>
      <c r="I702" s="28">
        <v>50</v>
      </c>
      <c r="J702" s="50">
        <f t="shared" ref="J702:J707" si="525">SUM(F702:I702)</f>
        <v>60150</v>
      </c>
      <c r="K702" s="50">
        <f t="shared" ref="K702:K707" si="526">J702*5</f>
        <v>300750</v>
      </c>
      <c r="L702" s="30">
        <v>0.5</v>
      </c>
      <c r="M702" s="30">
        <f t="shared" ref="M702:M707" si="527">F702*L702*5</f>
        <v>0</v>
      </c>
      <c r="N702" s="30">
        <f t="shared" ref="N702:N707" si="528">G702*L702*5</f>
        <v>150000</v>
      </c>
      <c r="O702" s="30">
        <f t="shared" ref="O702:O707" si="529">H702*L702*5</f>
        <v>250</v>
      </c>
      <c r="P702" s="48">
        <f t="shared" ref="P702:P707" si="530">I702*L702*5</f>
        <v>125</v>
      </c>
      <c r="Q702" s="48">
        <f t="shared" ref="Q702:Q707" si="531">L702*K702</f>
        <v>150375</v>
      </c>
    </row>
    <row r="703" spans="1:17" x14ac:dyDescent="0.25">
      <c r="A703" s="25"/>
      <c r="B703" s="25"/>
      <c r="C703" s="25"/>
      <c r="D703" s="26"/>
      <c r="E703" s="26" t="s">
        <v>778</v>
      </c>
      <c r="F703" s="28"/>
      <c r="G703" s="28">
        <v>30000</v>
      </c>
      <c r="H703" s="28">
        <v>100</v>
      </c>
      <c r="I703" s="28">
        <v>50</v>
      </c>
      <c r="J703" s="50">
        <f t="shared" si="525"/>
        <v>30150</v>
      </c>
      <c r="K703" s="50">
        <f t="shared" si="526"/>
        <v>150750</v>
      </c>
      <c r="L703" s="30">
        <v>1</v>
      </c>
      <c r="M703" s="30">
        <f t="shared" si="527"/>
        <v>0</v>
      </c>
      <c r="N703" s="30">
        <f t="shared" si="528"/>
        <v>150000</v>
      </c>
      <c r="O703" s="30">
        <f t="shared" si="529"/>
        <v>500</v>
      </c>
      <c r="P703" s="48">
        <f t="shared" si="530"/>
        <v>250</v>
      </c>
      <c r="Q703" s="48">
        <f t="shared" si="531"/>
        <v>150750</v>
      </c>
    </row>
    <row r="704" spans="1:17" x14ac:dyDescent="0.25">
      <c r="A704" s="25"/>
      <c r="B704" s="25"/>
      <c r="C704" s="25" t="s">
        <v>1407</v>
      </c>
      <c r="D704" s="26" t="s">
        <v>769</v>
      </c>
      <c r="E704" s="46" t="s">
        <v>779</v>
      </c>
      <c r="F704" s="28">
        <v>2000</v>
      </c>
      <c r="G704" s="28">
        <v>5000</v>
      </c>
      <c r="H704" s="28">
        <v>500</v>
      </c>
      <c r="I704" s="28"/>
      <c r="J704" s="50">
        <f t="shared" si="525"/>
        <v>7500</v>
      </c>
      <c r="K704" s="50">
        <f t="shared" si="526"/>
        <v>37500</v>
      </c>
      <c r="L704" s="30">
        <v>0.3</v>
      </c>
      <c r="M704" s="30">
        <f t="shared" si="527"/>
        <v>3000</v>
      </c>
      <c r="N704" s="30">
        <f t="shared" si="528"/>
        <v>7500</v>
      </c>
      <c r="O704" s="30">
        <f t="shared" si="529"/>
        <v>750</v>
      </c>
      <c r="P704" s="48">
        <f t="shared" si="530"/>
        <v>0</v>
      </c>
      <c r="Q704" s="48">
        <f t="shared" si="531"/>
        <v>11250</v>
      </c>
    </row>
    <row r="705" spans="1:17" x14ac:dyDescent="0.25">
      <c r="A705" s="25"/>
      <c r="B705" s="25"/>
      <c r="C705" s="25" t="s">
        <v>1408</v>
      </c>
      <c r="D705" s="26" t="s">
        <v>780</v>
      </c>
      <c r="E705" s="46" t="s">
        <v>781</v>
      </c>
      <c r="F705" s="28">
        <v>200</v>
      </c>
      <c r="G705" s="28">
        <v>1000</v>
      </c>
      <c r="H705" s="28">
        <v>7000</v>
      </c>
      <c r="I705" s="28">
        <v>40</v>
      </c>
      <c r="J705" s="50">
        <f t="shared" si="525"/>
        <v>8240</v>
      </c>
      <c r="K705" s="50">
        <f t="shared" si="526"/>
        <v>41200</v>
      </c>
      <c r="L705" s="30">
        <v>1.5</v>
      </c>
      <c r="M705" s="30">
        <f t="shared" si="527"/>
        <v>1500</v>
      </c>
      <c r="N705" s="30">
        <f t="shared" si="528"/>
        <v>7500</v>
      </c>
      <c r="O705" s="30">
        <f t="shared" si="529"/>
        <v>52500</v>
      </c>
      <c r="P705" s="48">
        <f t="shared" si="530"/>
        <v>300</v>
      </c>
      <c r="Q705" s="48">
        <f t="shared" si="531"/>
        <v>61800</v>
      </c>
    </row>
    <row r="706" spans="1:17" x14ac:dyDescent="0.25">
      <c r="A706" s="25"/>
      <c r="B706" s="25"/>
      <c r="C706" s="25" t="s">
        <v>1409</v>
      </c>
      <c r="D706" s="26" t="s">
        <v>782</v>
      </c>
      <c r="E706" s="46" t="s">
        <v>783</v>
      </c>
      <c r="F706" s="28">
        <v>2000</v>
      </c>
      <c r="G706" s="28">
        <v>6000</v>
      </c>
      <c r="H706" s="28">
        <v>4000</v>
      </c>
      <c r="I706" s="28">
        <v>100</v>
      </c>
      <c r="J706" s="50">
        <f t="shared" si="525"/>
        <v>12100</v>
      </c>
      <c r="K706" s="50">
        <f t="shared" si="526"/>
        <v>60500</v>
      </c>
      <c r="L706" s="30">
        <v>0.09</v>
      </c>
      <c r="M706" s="30">
        <f t="shared" si="527"/>
        <v>900</v>
      </c>
      <c r="N706" s="30">
        <f t="shared" si="528"/>
        <v>2700</v>
      </c>
      <c r="O706" s="30">
        <f t="shared" si="529"/>
        <v>1800</v>
      </c>
      <c r="P706" s="48">
        <f t="shared" si="530"/>
        <v>45</v>
      </c>
      <c r="Q706" s="48">
        <f t="shared" si="531"/>
        <v>5445</v>
      </c>
    </row>
    <row r="707" spans="1:17" x14ac:dyDescent="0.25">
      <c r="A707" s="25"/>
      <c r="B707" s="25"/>
      <c r="C707" s="25" t="s">
        <v>1410</v>
      </c>
      <c r="D707" s="26" t="s">
        <v>784</v>
      </c>
      <c r="E707" s="46" t="s">
        <v>785</v>
      </c>
      <c r="F707" s="28">
        <v>1000</v>
      </c>
      <c r="G707" s="28">
        <v>500</v>
      </c>
      <c r="H707" s="28">
        <v>10000</v>
      </c>
      <c r="I707" s="28"/>
      <c r="J707" s="50">
        <f t="shared" si="525"/>
        <v>11500</v>
      </c>
      <c r="K707" s="50">
        <f t="shared" si="526"/>
        <v>57500</v>
      </c>
      <c r="L707" s="30">
        <v>1.1000000000000001</v>
      </c>
      <c r="M707" s="30">
        <f t="shared" si="527"/>
        <v>5500</v>
      </c>
      <c r="N707" s="30">
        <f t="shared" si="528"/>
        <v>2750</v>
      </c>
      <c r="O707" s="30">
        <f t="shared" si="529"/>
        <v>55000</v>
      </c>
      <c r="P707" s="48">
        <f t="shared" si="530"/>
        <v>0</v>
      </c>
      <c r="Q707" s="48">
        <f t="shared" si="531"/>
        <v>63250.000000000007</v>
      </c>
    </row>
    <row r="708" spans="1:17" x14ac:dyDescent="0.25">
      <c r="A708" s="25"/>
      <c r="B708" s="25"/>
      <c r="C708" s="25" t="s">
        <v>1411</v>
      </c>
      <c r="D708" s="26" t="s">
        <v>786</v>
      </c>
      <c r="E708" s="46" t="s">
        <v>787</v>
      </c>
      <c r="F708" s="28"/>
      <c r="G708" s="28"/>
      <c r="H708" s="28"/>
      <c r="I708" s="28"/>
      <c r="J708" s="54"/>
      <c r="K708" s="54"/>
      <c r="L708" s="30"/>
      <c r="M708" s="30"/>
      <c r="N708" s="30"/>
      <c r="O708" s="30"/>
      <c r="P708" s="48"/>
      <c r="Q708" s="48"/>
    </row>
    <row r="709" spans="1:17" x14ac:dyDescent="0.25">
      <c r="A709" s="25"/>
      <c r="B709" s="25"/>
      <c r="C709" s="25"/>
      <c r="D709" s="26"/>
      <c r="E709" s="26" t="s">
        <v>788</v>
      </c>
      <c r="F709" s="28">
        <v>2000</v>
      </c>
      <c r="G709" s="28">
        <v>6000</v>
      </c>
      <c r="H709" s="28">
        <v>500</v>
      </c>
      <c r="I709" s="28"/>
      <c r="J709" s="50">
        <f t="shared" ref="J709:J714" si="532">SUM(F709:I709)</f>
        <v>8500</v>
      </c>
      <c r="K709" s="50">
        <f t="shared" ref="K709:K714" si="533">J709*5</f>
        <v>42500</v>
      </c>
      <c r="L709" s="30">
        <v>0.25</v>
      </c>
      <c r="M709" s="30">
        <f t="shared" ref="M709:M711" si="534">F709*L709*5</f>
        <v>2500</v>
      </c>
      <c r="N709" s="30">
        <f t="shared" ref="N709:N711" si="535">G709*L709*5</f>
        <v>7500</v>
      </c>
      <c r="O709" s="30">
        <f t="shared" ref="O709:O711" si="536">H709*L709*5</f>
        <v>625</v>
      </c>
      <c r="P709" s="48">
        <f>I709*L709*5</f>
        <v>0</v>
      </c>
      <c r="Q709" s="48">
        <f>L709*K709</f>
        <v>10625</v>
      </c>
    </row>
    <row r="710" spans="1:17" x14ac:dyDescent="0.25">
      <c r="A710" s="25"/>
      <c r="B710" s="25"/>
      <c r="C710" s="25"/>
      <c r="D710" s="26"/>
      <c r="E710" s="26" t="s">
        <v>789</v>
      </c>
      <c r="F710" s="28">
        <v>20000</v>
      </c>
      <c r="G710" s="28">
        <v>7000</v>
      </c>
      <c r="H710" s="28">
        <v>15000</v>
      </c>
      <c r="I710" s="28">
        <v>300</v>
      </c>
      <c r="J710" s="50">
        <f t="shared" si="532"/>
        <v>42300</v>
      </c>
      <c r="K710" s="50">
        <f t="shared" si="533"/>
        <v>211500</v>
      </c>
      <c r="L710" s="30">
        <v>0.1</v>
      </c>
      <c r="M710" s="30">
        <f t="shared" si="534"/>
        <v>10000</v>
      </c>
      <c r="N710" s="30">
        <f t="shared" si="535"/>
        <v>3500</v>
      </c>
      <c r="O710" s="30">
        <f t="shared" si="536"/>
        <v>7500</v>
      </c>
      <c r="P710" s="48">
        <f>I710*L710*5</f>
        <v>150</v>
      </c>
      <c r="Q710" s="48">
        <f>L710*K710</f>
        <v>21150</v>
      </c>
    </row>
    <row r="711" spans="1:17" x14ac:dyDescent="0.25">
      <c r="A711" s="25"/>
      <c r="B711" s="25"/>
      <c r="C711" s="25" t="s">
        <v>1412</v>
      </c>
      <c r="D711" s="26" t="s">
        <v>790</v>
      </c>
      <c r="E711" s="46" t="s">
        <v>791</v>
      </c>
      <c r="F711" s="28">
        <v>1000</v>
      </c>
      <c r="G711" s="28">
        <v>3000</v>
      </c>
      <c r="H711" s="28">
        <v>500</v>
      </c>
      <c r="I711" s="28">
        <v>1000</v>
      </c>
      <c r="J711" s="50">
        <f t="shared" si="532"/>
        <v>5500</v>
      </c>
      <c r="K711" s="50">
        <f t="shared" si="533"/>
        <v>27500</v>
      </c>
      <c r="L711" s="30">
        <v>0.5</v>
      </c>
      <c r="M711" s="30">
        <f t="shared" si="534"/>
        <v>2500</v>
      </c>
      <c r="N711" s="30">
        <f t="shared" si="535"/>
        <v>7500</v>
      </c>
      <c r="O711" s="30">
        <f t="shared" si="536"/>
        <v>1250</v>
      </c>
      <c r="P711" s="48">
        <f>I711*L711*5</f>
        <v>2500</v>
      </c>
      <c r="Q711" s="48">
        <f>L711*K711</f>
        <v>13750</v>
      </c>
    </row>
    <row r="712" spans="1:17" x14ac:dyDescent="0.25">
      <c r="A712" s="25"/>
      <c r="B712" s="25"/>
      <c r="C712" s="25" t="s">
        <v>1413</v>
      </c>
      <c r="D712" s="26"/>
      <c r="E712" s="46" t="s">
        <v>792</v>
      </c>
      <c r="F712" s="28"/>
      <c r="G712" s="28"/>
      <c r="H712" s="28"/>
      <c r="I712" s="28"/>
      <c r="J712" s="50"/>
      <c r="K712" s="50"/>
      <c r="L712" s="30"/>
      <c r="M712" s="30"/>
      <c r="N712" s="30"/>
      <c r="O712" s="30"/>
      <c r="P712" s="48"/>
      <c r="Q712" s="48"/>
    </row>
    <row r="713" spans="1:17" x14ac:dyDescent="0.25">
      <c r="A713" s="25"/>
      <c r="B713" s="25"/>
      <c r="C713" s="25"/>
      <c r="D713" s="26"/>
      <c r="E713" s="26" t="s">
        <v>793</v>
      </c>
      <c r="F713" s="28">
        <v>1000</v>
      </c>
      <c r="G713" s="28">
        <v>3000</v>
      </c>
      <c r="H713" s="28">
        <v>500</v>
      </c>
      <c r="I713" s="28">
        <v>0</v>
      </c>
      <c r="J713" s="50">
        <f t="shared" si="532"/>
        <v>4500</v>
      </c>
      <c r="K713" s="50">
        <f t="shared" si="533"/>
        <v>22500</v>
      </c>
      <c r="L713" s="30">
        <v>0.06</v>
      </c>
      <c r="M713" s="30">
        <f t="shared" ref="M713:M714" si="537">F713*L713*5</f>
        <v>300</v>
      </c>
      <c r="N713" s="30">
        <f t="shared" ref="N713:N714" si="538">G713*L713*5</f>
        <v>900</v>
      </c>
      <c r="O713" s="30">
        <f t="shared" ref="O713:O714" si="539">H713*L713*5</f>
        <v>150</v>
      </c>
      <c r="P713" s="48">
        <f>I713*L713*5</f>
        <v>0</v>
      </c>
      <c r="Q713" s="48">
        <f>L713*K713</f>
        <v>1350</v>
      </c>
    </row>
    <row r="714" spans="1:17" x14ac:dyDescent="0.25">
      <c r="A714" s="25"/>
      <c r="B714" s="25"/>
      <c r="C714" s="25"/>
      <c r="D714" s="26"/>
      <c r="E714" s="26" t="s">
        <v>794</v>
      </c>
      <c r="F714" s="28">
        <v>2000</v>
      </c>
      <c r="G714" s="28">
        <v>3000</v>
      </c>
      <c r="H714" s="28">
        <v>50000</v>
      </c>
      <c r="I714" s="28">
        <v>5000</v>
      </c>
      <c r="J714" s="50">
        <f t="shared" si="532"/>
        <v>60000</v>
      </c>
      <c r="K714" s="50">
        <f t="shared" si="533"/>
        <v>300000</v>
      </c>
      <c r="L714" s="30">
        <v>0.04</v>
      </c>
      <c r="M714" s="30">
        <f t="shared" si="537"/>
        <v>400</v>
      </c>
      <c r="N714" s="30">
        <f t="shared" si="538"/>
        <v>600</v>
      </c>
      <c r="O714" s="30">
        <f t="shared" si="539"/>
        <v>10000</v>
      </c>
      <c r="P714" s="48">
        <f>I714*L714*5</f>
        <v>1000</v>
      </c>
      <c r="Q714" s="48">
        <f>L714*K714</f>
        <v>12000</v>
      </c>
    </row>
    <row r="715" spans="1:17" x14ac:dyDescent="0.25">
      <c r="A715" s="25"/>
      <c r="B715" s="25"/>
      <c r="C715" s="25" t="s">
        <v>1414</v>
      </c>
      <c r="D715" s="26" t="s">
        <v>790</v>
      </c>
      <c r="E715" s="46" t="s">
        <v>795</v>
      </c>
      <c r="F715" s="28"/>
      <c r="G715" s="28"/>
      <c r="H715" s="28"/>
      <c r="I715" s="28"/>
      <c r="J715" s="54"/>
      <c r="K715" s="54"/>
      <c r="L715" s="30"/>
      <c r="M715" s="30"/>
      <c r="N715" s="30"/>
      <c r="O715" s="30"/>
      <c r="P715" s="48"/>
      <c r="Q715" s="48"/>
    </row>
    <row r="716" spans="1:17" x14ac:dyDescent="0.25">
      <c r="A716" s="25"/>
      <c r="B716" s="25"/>
      <c r="C716" s="25"/>
      <c r="D716" s="26"/>
      <c r="E716" s="26" t="s">
        <v>793</v>
      </c>
      <c r="F716" s="28">
        <v>1000</v>
      </c>
      <c r="G716" s="28">
        <v>2000</v>
      </c>
      <c r="H716" s="28">
        <v>500</v>
      </c>
      <c r="I716" s="28">
        <v>1000</v>
      </c>
      <c r="J716" s="50">
        <f t="shared" ref="J716:J719" si="540">SUM(F716:I716)</f>
        <v>4500</v>
      </c>
      <c r="K716" s="50">
        <f t="shared" ref="K716:K730" si="541">J716*5</f>
        <v>22500</v>
      </c>
      <c r="L716" s="30">
        <v>0.5</v>
      </c>
      <c r="M716" s="30">
        <f t="shared" ref="M716:M719" si="542">F716*L716*5</f>
        <v>2500</v>
      </c>
      <c r="N716" s="30">
        <f t="shared" ref="N716:N719" si="543">G716*L716*5</f>
        <v>5000</v>
      </c>
      <c r="O716" s="30">
        <f t="shared" ref="O716:O719" si="544">H716*L716*5</f>
        <v>1250</v>
      </c>
      <c r="P716" s="48">
        <f>I716*L716*5</f>
        <v>2500</v>
      </c>
      <c r="Q716" s="48">
        <f>L716*K716</f>
        <v>11250</v>
      </c>
    </row>
    <row r="717" spans="1:17" x14ac:dyDescent="0.25">
      <c r="A717" s="25"/>
      <c r="B717" s="25"/>
      <c r="C717" s="25"/>
      <c r="D717" s="26"/>
      <c r="E717" s="26" t="s">
        <v>794</v>
      </c>
      <c r="F717" s="28">
        <v>1000</v>
      </c>
      <c r="G717" s="28">
        <v>2000</v>
      </c>
      <c r="H717" s="28">
        <v>50000</v>
      </c>
      <c r="I717" s="28">
        <v>9000</v>
      </c>
      <c r="J717" s="50">
        <f t="shared" si="540"/>
        <v>62000</v>
      </c>
      <c r="K717" s="50">
        <f t="shared" si="541"/>
        <v>310000</v>
      </c>
      <c r="L717" s="30">
        <v>0.5</v>
      </c>
      <c r="M717" s="30">
        <f t="shared" si="542"/>
        <v>2500</v>
      </c>
      <c r="N717" s="30">
        <f t="shared" si="543"/>
        <v>5000</v>
      </c>
      <c r="O717" s="30">
        <f t="shared" si="544"/>
        <v>125000</v>
      </c>
      <c r="P717" s="48">
        <f>I717*L717*5</f>
        <v>22500</v>
      </c>
      <c r="Q717" s="48">
        <f>L717*K717</f>
        <v>155000</v>
      </c>
    </row>
    <row r="718" spans="1:17" ht="30" x14ac:dyDescent="0.25">
      <c r="A718" s="25"/>
      <c r="B718" s="25"/>
      <c r="C718" s="25" t="s">
        <v>1415</v>
      </c>
      <c r="D718" s="26" t="s">
        <v>790</v>
      </c>
      <c r="E718" s="46" t="s">
        <v>796</v>
      </c>
      <c r="F718" s="28">
        <v>10000</v>
      </c>
      <c r="G718" s="28">
        <v>20000</v>
      </c>
      <c r="H718" s="28">
        <v>50000</v>
      </c>
      <c r="I718" s="28"/>
      <c r="J718" s="50">
        <f t="shared" si="540"/>
        <v>80000</v>
      </c>
      <c r="K718" s="50">
        <f t="shared" si="541"/>
        <v>400000</v>
      </c>
      <c r="L718" s="30">
        <v>0.05</v>
      </c>
      <c r="M718" s="30">
        <f t="shared" si="542"/>
        <v>2500</v>
      </c>
      <c r="N718" s="30">
        <f t="shared" si="543"/>
        <v>5000</v>
      </c>
      <c r="O718" s="30">
        <f t="shared" si="544"/>
        <v>12500</v>
      </c>
      <c r="P718" s="48">
        <f t="shared" ref="P718:P719" si="545">I718*L718*5</f>
        <v>0</v>
      </c>
      <c r="Q718" s="48">
        <f t="shared" ref="Q718:Q719" si="546">L718*K718</f>
        <v>20000</v>
      </c>
    </row>
    <row r="719" spans="1:17" x14ac:dyDescent="0.25">
      <c r="A719" s="25"/>
      <c r="B719" s="25"/>
      <c r="C719" s="25" t="s">
        <v>1416</v>
      </c>
      <c r="D719" s="26" t="s">
        <v>797</v>
      </c>
      <c r="E719" s="46" t="s">
        <v>798</v>
      </c>
      <c r="F719" s="28">
        <v>30000</v>
      </c>
      <c r="G719" s="28">
        <v>15000</v>
      </c>
      <c r="H719" s="28">
        <v>5000</v>
      </c>
      <c r="I719" s="28">
        <v>4000</v>
      </c>
      <c r="J719" s="50">
        <f t="shared" si="540"/>
        <v>54000</v>
      </c>
      <c r="K719" s="50">
        <f t="shared" si="541"/>
        <v>270000</v>
      </c>
      <c r="L719" s="30">
        <v>0.2</v>
      </c>
      <c r="M719" s="30">
        <f t="shared" si="542"/>
        <v>30000</v>
      </c>
      <c r="N719" s="30">
        <f t="shared" si="543"/>
        <v>15000</v>
      </c>
      <c r="O719" s="30">
        <f t="shared" si="544"/>
        <v>5000</v>
      </c>
      <c r="P719" s="48">
        <f t="shared" si="545"/>
        <v>4000</v>
      </c>
      <c r="Q719" s="48">
        <f t="shared" si="546"/>
        <v>54000</v>
      </c>
    </row>
    <row r="720" spans="1:17" s="9" customFormat="1" ht="21" x14ac:dyDescent="0.25">
      <c r="A720" s="10"/>
      <c r="B720" s="10"/>
      <c r="C720" s="11"/>
      <c r="D720" s="12"/>
      <c r="E720" s="32"/>
      <c r="F720" s="14"/>
      <c r="G720" s="14"/>
      <c r="H720" s="14"/>
      <c r="I720" s="14"/>
      <c r="J720" s="15"/>
      <c r="K720" s="15"/>
      <c r="L720" s="16"/>
      <c r="M720" s="17">
        <f>SUM(M692:M719)</f>
        <v>84100</v>
      </c>
      <c r="N720" s="17">
        <f>SUM(N692:N719)</f>
        <v>1302450</v>
      </c>
      <c r="O720" s="17">
        <f>SUM(O692:O719)</f>
        <v>378925</v>
      </c>
      <c r="P720" s="17">
        <f>SUM(P692:P719)</f>
        <v>90870</v>
      </c>
      <c r="Q720" s="18">
        <f>SUM(Q692:Q719)</f>
        <v>1856345</v>
      </c>
    </row>
    <row r="721" spans="1:17" s="9" customFormat="1" ht="21" x14ac:dyDescent="0.25">
      <c r="A721" s="10"/>
      <c r="B721" s="10"/>
      <c r="C721" s="11"/>
      <c r="D721" s="12"/>
      <c r="E721" s="32"/>
      <c r="F721" s="14"/>
      <c r="G721" s="14"/>
      <c r="H721" s="14"/>
      <c r="I721" s="14"/>
      <c r="J721" s="15"/>
      <c r="K721" s="15"/>
      <c r="L721" s="16"/>
      <c r="M721" s="17"/>
      <c r="N721" s="17"/>
      <c r="O721" s="17"/>
      <c r="P721" s="17"/>
      <c r="Q721" s="18"/>
    </row>
    <row r="722" spans="1:17" ht="21" x14ac:dyDescent="0.25">
      <c r="A722" s="19">
        <v>83</v>
      </c>
      <c r="B722" s="19" t="s">
        <v>1340</v>
      </c>
      <c r="C722" s="41"/>
      <c r="D722" s="21"/>
      <c r="E722" s="22" t="s">
        <v>799</v>
      </c>
      <c r="F722" s="21"/>
      <c r="G722" s="21"/>
      <c r="H722" s="21"/>
      <c r="I722" s="72"/>
      <c r="J722" s="33"/>
      <c r="K722" s="33"/>
      <c r="L722" s="34"/>
      <c r="M722" s="34"/>
      <c r="N722" s="34"/>
      <c r="O722" s="34"/>
      <c r="P722" s="65"/>
      <c r="Q722" s="65"/>
    </row>
    <row r="723" spans="1:17" x14ac:dyDescent="0.25">
      <c r="A723" s="25"/>
      <c r="B723" s="25"/>
      <c r="C723" s="111" t="s">
        <v>1417</v>
      </c>
      <c r="D723" s="26" t="s">
        <v>797</v>
      </c>
      <c r="E723" s="46" t="s">
        <v>801</v>
      </c>
      <c r="F723" s="28">
        <v>30000</v>
      </c>
      <c r="G723" s="28">
        <v>100000</v>
      </c>
      <c r="H723" s="28">
        <v>180000</v>
      </c>
      <c r="I723" s="28">
        <v>50000</v>
      </c>
      <c r="J723" s="50">
        <f t="shared" ref="J723" si="547">SUM(F723:I723)</f>
        <v>360000</v>
      </c>
      <c r="K723" s="50">
        <f t="shared" ref="K723" si="548">J723*5</f>
        <v>1800000</v>
      </c>
      <c r="L723" s="30">
        <v>0.01</v>
      </c>
      <c r="M723" s="30">
        <f t="shared" ref="M723" si="549">F723*L723*5</f>
        <v>1500</v>
      </c>
      <c r="N723" s="30">
        <f t="shared" ref="N723" si="550">G723*L723*5</f>
        <v>5000</v>
      </c>
      <c r="O723" s="30">
        <f t="shared" ref="O723" si="551">H723*L723*5</f>
        <v>9000</v>
      </c>
      <c r="P723" s="48">
        <f t="shared" ref="P723:P724" si="552">I723*L723*5</f>
        <v>2500</v>
      </c>
      <c r="Q723" s="48">
        <f t="shared" ref="Q723:Q724" si="553">L723*K723</f>
        <v>18000</v>
      </c>
    </row>
    <row r="724" spans="1:17" s="61" customFormat="1" ht="32.25" customHeight="1" x14ac:dyDescent="0.25">
      <c r="A724" s="25"/>
      <c r="B724" s="25"/>
      <c r="C724" s="111" t="s">
        <v>1418</v>
      </c>
      <c r="D724" s="26" t="s">
        <v>803</v>
      </c>
      <c r="E724" s="46" t="s">
        <v>804</v>
      </c>
      <c r="F724" s="28">
        <v>0</v>
      </c>
      <c r="G724" s="28">
        <v>0</v>
      </c>
      <c r="H724" s="28">
        <v>0</v>
      </c>
      <c r="I724" s="28">
        <v>800</v>
      </c>
      <c r="J724" s="50">
        <f>SUM(F724:I724)</f>
        <v>800</v>
      </c>
      <c r="K724" s="50">
        <f>J724*5</f>
        <v>4000</v>
      </c>
      <c r="L724" s="30">
        <v>0.4</v>
      </c>
      <c r="M724" s="30">
        <f>F724*L724*5</f>
        <v>0</v>
      </c>
      <c r="N724" s="30">
        <f>G724*L724*5</f>
        <v>0</v>
      </c>
      <c r="O724" s="30">
        <f>H724*L724*5</f>
        <v>0</v>
      </c>
      <c r="P724" s="48">
        <f t="shared" si="552"/>
        <v>1600</v>
      </c>
      <c r="Q724" s="48">
        <f t="shared" si="553"/>
        <v>1600</v>
      </c>
    </row>
    <row r="725" spans="1:17" s="9" customFormat="1" ht="21" x14ac:dyDescent="0.25">
      <c r="A725" s="10"/>
      <c r="B725" s="10"/>
      <c r="C725" s="11"/>
      <c r="D725" s="12"/>
      <c r="E725" s="32"/>
      <c r="F725" s="14"/>
      <c r="G725" s="14"/>
      <c r="H725" s="14"/>
      <c r="I725" s="14"/>
      <c r="J725" s="15"/>
      <c r="K725" s="15"/>
      <c r="L725" s="16"/>
      <c r="M725" s="17">
        <f>SUM(M723:M724)</f>
        <v>1500</v>
      </c>
      <c r="N725" s="17">
        <f t="shared" ref="N725:Q725" si="554">SUM(N723:N724)</f>
        <v>5000</v>
      </c>
      <c r="O725" s="17">
        <f t="shared" si="554"/>
        <v>9000</v>
      </c>
      <c r="P725" s="17">
        <f t="shared" si="554"/>
        <v>4100</v>
      </c>
      <c r="Q725" s="18">
        <f t="shared" si="554"/>
        <v>19600</v>
      </c>
    </row>
    <row r="726" spans="1:17" s="9" customFormat="1" ht="21" x14ac:dyDescent="0.25">
      <c r="A726" s="10"/>
      <c r="B726" s="10"/>
      <c r="C726" s="11"/>
      <c r="D726" s="12"/>
      <c r="E726" s="32"/>
      <c r="F726" s="14"/>
      <c r="G726" s="14"/>
      <c r="H726" s="14"/>
      <c r="I726" s="14"/>
      <c r="J726" s="15"/>
      <c r="K726" s="15"/>
      <c r="L726" s="16"/>
      <c r="M726" s="17"/>
      <c r="N726" s="17"/>
      <c r="O726" s="17"/>
      <c r="P726" s="17"/>
      <c r="Q726" s="18"/>
    </row>
    <row r="727" spans="1:17" ht="21" x14ac:dyDescent="0.25">
      <c r="A727" s="19">
        <v>84</v>
      </c>
      <c r="B727" s="19" t="s">
        <v>1340</v>
      </c>
      <c r="C727" s="41"/>
      <c r="D727" s="21"/>
      <c r="E727" s="22" t="s">
        <v>805</v>
      </c>
      <c r="F727" s="21"/>
      <c r="G727" s="21"/>
      <c r="H727" s="21"/>
      <c r="I727" s="72"/>
      <c r="J727" s="33"/>
      <c r="K727" s="33"/>
      <c r="L727" s="34"/>
      <c r="M727" s="34"/>
      <c r="N727" s="34"/>
      <c r="O727" s="34"/>
      <c r="P727" s="65"/>
      <c r="Q727" s="65"/>
    </row>
    <row r="728" spans="1:17" x14ac:dyDescent="0.25">
      <c r="A728" s="25"/>
      <c r="B728" s="25"/>
      <c r="C728" s="25"/>
      <c r="D728" s="26" t="s">
        <v>807</v>
      </c>
      <c r="E728" s="46" t="s">
        <v>808</v>
      </c>
      <c r="F728" s="28"/>
      <c r="G728" s="28"/>
      <c r="H728" s="28"/>
      <c r="I728" s="28"/>
      <c r="J728" s="50"/>
      <c r="K728" s="50"/>
      <c r="L728" s="30"/>
      <c r="M728" s="30"/>
      <c r="N728" s="30"/>
      <c r="O728" s="30"/>
      <c r="P728" s="48"/>
      <c r="Q728" s="48"/>
    </row>
    <row r="729" spans="1:17" ht="30" x14ac:dyDescent="0.25">
      <c r="A729" s="25"/>
      <c r="B729" s="25"/>
      <c r="C729" s="25"/>
      <c r="D729" s="26"/>
      <c r="E729" s="26" t="s">
        <v>809</v>
      </c>
      <c r="F729" s="28">
        <v>5000</v>
      </c>
      <c r="G729" s="28">
        <v>1600</v>
      </c>
      <c r="H729" s="28">
        <v>4000</v>
      </c>
      <c r="I729" s="28">
        <v>1000</v>
      </c>
      <c r="J729" s="50">
        <f t="shared" ref="J729:J730" si="555">SUM(F729:I729)</f>
        <v>11600</v>
      </c>
      <c r="K729" s="50">
        <f t="shared" si="541"/>
        <v>58000</v>
      </c>
      <c r="L729" s="30">
        <v>14</v>
      </c>
      <c r="M729" s="30">
        <f t="shared" ref="M729:M730" si="556">F729*L729*5</f>
        <v>350000</v>
      </c>
      <c r="N729" s="30">
        <f t="shared" ref="N729:N730" si="557">G729*L729*5</f>
        <v>112000</v>
      </c>
      <c r="O729" s="30">
        <f t="shared" ref="O729:O730" si="558">H729*L729*5</f>
        <v>280000</v>
      </c>
      <c r="P729" s="48">
        <f>I729*L729*5</f>
        <v>70000</v>
      </c>
      <c r="Q729" s="48">
        <f>L729*K729</f>
        <v>812000</v>
      </c>
    </row>
    <row r="730" spans="1:17" x14ac:dyDescent="0.25">
      <c r="A730" s="25"/>
      <c r="B730" s="25"/>
      <c r="C730" s="25"/>
      <c r="D730" s="26"/>
      <c r="E730" s="26" t="s">
        <v>810</v>
      </c>
      <c r="F730" s="28">
        <v>10</v>
      </c>
      <c r="G730" s="28">
        <v>50</v>
      </c>
      <c r="H730" s="28">
        <v>5</v>
      </c>
      <c r="I730" s="28">
        <v>10</v>
      </c>
      <c r="J730" s="50">
        <f t="shared" si="555"/>
        <v>75</v>
      </c>
      <c r="K730" s="50">
        <f t="shared" si="541"/>
        <v>375</v>
      </c>
      <c r="L730" s="30">
        <v>1000</v>
      </c>
      <c r="M730" s="30">
        <f t="shared" si="556"/>
        <v>50000</v>
      </c>
      <c r="N730" s="30">
        <f t="shared" si="557"/>
        <v>250000</v>
      </c>
      <c r="O730" s="30">
        <f t="shared" si="558"/>
        <v>25000</v>
      </c>
      <c r="P730" s="48">
        <f>I730*L730*5</f>
        <v>50000</v>
      </c>
      <c r="Q730" s="48">
        <f>L730*K730</f>
        <v>375000</v>
      </c>
    </row>
    <row r="731" spans="1:17" s="9" customFormat="1" ht="21" x14ac:dyDescent="0.25">
      <c r="A731" s="10"/>
      <c r="B731" s="10"/>
      <c r="C731" s="11"/>
      <c r="D731" s="12"/>
      <c r="E731" s="32"/>
      <c r="F731" s="14"/>
      <c r="G731" s="14"/>
      <c r="H731" s="14"/>
      <c r="I731" s="14"/>
      <c r="J731" s="15"/>
      <c r="K731" s="15"/>
      <c r="L731" s="16"/>
      <c r="M731" s="17">
        <f t="shared" ref="M731:P731" si="559">SUM(M729:M730)</f>
        <v>400000</v>
      </c>
      <c r="N731" s="17">
        <f t="shared" si="559"/>
        <v>362000</v>
      </c>
      <c r="O731" s="17">
        <f t="shared" si="559"/>
        <v>305000</v>
      </c>
      <c r="P731" s="17">
        <f t="shared" si="559"/>
        <v>120000</v>
      </c>
      <c r="Q731" s="18">
        <f>SUM(Q729:Q730)</f>
        <v>1187000</v>
      </c>
    </row>
    <row r="732" spans="1:17" s="9" customFormat="1" ht="21" x14ac:dyDescent="0.25">
      <c r="A732" s="10"/>
      <c r="B732" s="10"/>
      <c r="C732" s="11"/>
      <c r="D732" s="12"/>
      <c r="E732" s="32"/>
      <c r="F732" s="14"/>
      <c r="G732" s="14"/>
      <c r="H732" s="14"/>
      <c r="I732" s="14"/>
      <c r="J732" s="15"/>
      <c r="K732" s="15"/>
      <c r="L732" s="16"/>
      <c r="M732" s="17"/>
      <c r="N732" s="17"/>
      <c r="O732" s="17"/>
      <c r="P732" s="17"/>
      <c r="Q732" s="18"/>
    </row>
    <row r="733" spans="1:17" ht="21" x14ac:dyDescent="0.25">
      <c r="A733" s="19">
        <v>85</v>
      </c>
      <c r="B733" s="19" t="s">
        <v>1340</v>
      </c>
      <c r="C733" s="41"/>
      <c r="D733" s="21"/>
      <c r="E733" s="22" t="s">
        <v>811</v>
      </c>
      <c r="F733" s="21"/>
      <c r="G733" s="21"/>
      <c r="H733" s="21"/>
      <c r="I733" s="72"/>
      <c r="J733" s="33"/>
      <c r="K733" s="33"/>
      <c r="L733" s="34"/>
      <c r="M733" s="34"/>
      <c r="N733" s="34"/>
      <c r="O733" s="34"/>
      <c r="P733" s="65"/>
      <c r="Q733" s="65"/>
    </row>
    <row r="734" spans="1:17" x14ac:dyDescent="0.25">
      <c r="A734" s="25"/>
      <c r="B734" s="25"/>
      <c r="C734" s="25"/>
      <c r="D734" s="26" t="s">
        <v>812</v>
      </c>
      <c r="E734" s="46" t="s">
        <v>813</v>
      </c>
      <c r="F734" s="28"/>
      <c r="G734" s="28"/>
      <c r="H734" s="28"/>
      <c r="I734" s="28"/>
      <c r="J734" s="54"/>
      <c r="K734" s="54"/>
      <c r="L734" s="30"/>
      <c r="M734" s="30"/>
      <c r="N734" s="30"/>
      <c r="O734" s="30"/>
      <c r="P734" s="48"/>
      <c r="Q734" s="48"/>
    </row>
    <row r="735" spans="1:17" x14ac:dyDescent="0.25">
      <c r="A735" s="25"/>
      <c r="B735" s="25"/>
      <c r="C735" s="25"/>
      <c r="D735" s="26"/>
      <c r="E735" s="26" t="s">
        <v>814</v>
      </c>
      <c r="F735" s="28">
        <v>100</v>
      </c>
      <c r="G735" s="28">
        <v>100</v>
      </c>
      <c r="H735" s="28">
        <v>100</v>
      </c>
      <c r="I735" s="28"/>
      <c r="J735" s="50">
        <f t="shared" ref="J735:J736" si="560">SUM(F735:I735)</f>
        <v>300</v>
      </c>
      <c r="K735" s="50">
        <f t="shared" ref="K735:K736" si="561">J735*5</f>
        <v>1500</v>
      </c>
      <c r="L735" s="30">
        <v>90</v>
      </c>
      <c r="M735" s="30">
        <f t="shared" ref="M735:M736" si="562">F735*L735*5</f>
        <v>45000</v>
      </c>
      <c r="N735" s="30">
        <f t="shared" ref="N735:N736" si="563">G735*L735*5</f>
        <v>45000</v>
      </c>
      <c r="O735" s="30">
        <f t="shared" ref="O735:O736" si="564">H735*L735*5</f>
        <v>45000</v>
      </c>
      <c r="P735" s="48">
        <f>I735*L735*5</f>
        <v>0</v>
      </c>
      <c r="Q735" s="48">
        <f>L735*K735</f>
        <v>135000</v>
      </c>
    </row>
    <row r="736" spans="1:17" x14ac:dyDescent="0.25">
      <c r="A736" s="25"/>
      <c r="B736" s="25"/>
      <c r="C736" s="25"/>
      <c r="D736" s="26"/>
      <c r="E736" s="26" t="s">
        <v>815</v>
      </c>
      <c r="F736" s="28">
        <v>1000</v>
      </c>
      <c r="G736" s="28">
        <v>1600</v>
      </c>
      <c r="H736" s="28">
        <v>50</v>
      </c>
      <c r="I736" s="28"/>
      <c r="J736" s="50">
        <f t="shared" si="560"/>
        <v>2650</v>
      </c>
      <c r="K736" s="50">
        <f t="shared" si="561"/>
        <v>13250</v>
      </c>
      <c r="L736" s="30">
        <v>12.5</v>
      </c>
      <c r="M736" s="30">
        <f t="shared" si="562"/>
        <v>62500</v>
      </c>
      <c r="N736" s="30">
        <f t="shared" si="563"/>
        <v>100000</v>
      </c>
      <c r="O736" s="30">
        <f t="shared" si="564"/>
        <v>3125</v>
      </c>
      <c r="P736" s="48">
        <f>I736*L736*5</f>
        <v>0</v>
      </c>
      <c r="Q736" s="48">
        <f>L736*K736</f>
        <v>165625</v>
      </c>
    </row>
    <row r="737" spans="1:17" s="9" customFormat="1" ht="21" x14ac:dyDescent="0.25">
      <c r="A737" s="10"/>
      <c r="B737" s="10"/>
      <c r="C737" s="11"/>
      <c r="D737" s="12"/>
      <c r="E737" s="32" t="s">
        <v>15</v>
      </c>
      <c r="F737" s="14"/>
      <c r="G737" s="14"/>
      <c r="H737" s="14"/>
      <c r="I737" s="14"/>
      <c r="J737" s="15"/>
      <c r="K737" s="15"/>
      <c r="L737" s="16"/>
      <c r="M737" s="17">
        <f t="shared" ref="M737:P737" si="565">SUM(M734:M736)</f>
        <v>107500</v>
      </c>
      <c r="N737" s="17">
        <f t="shared" si="565"/>
        <v>145000</v>
      </c>
      <c r="O737" s="17">
        <f t="shared" si="565"/>
        <v>48125</v>
      </c>
      <c r="P737" s="17">
        <f t="shared" si="565"/>
        <v>0</v>
      </c>
      <c r="Q737" s="18">
        <f>SUM(Q734:Q736)</f>
        <v>300625</v>
      </c>
    </row>
    <row r="738" spans="1:17" s="9" customFormat="1" ht="21" x14ac:dyDescent="0.25">
      <c r="A738" s="10"/>
      <c r="B738" s="10"/>
      <c r="C738" s="11"/>
      <c r="D738" s="12"/>
      <c r="E738" s="32"/>
      <c r="F738" s="14"/>
      <c r="G738" s="14"/>
      <c r="H738" s="14"/>
      <c r="I738" s="14"/>
      <c r="J738" s="15"/>
      <c r="K738" s="15"/>
      <c r="L738" s="16"/>
      <c r="M738" s="17"/>
      <c r="N738" s="17"/>
      <c r="O738" s="17"/>
      <c r="P738" s="17"/>
      <c r="Q738" s="18"/>
    </row>
    <row r="739" spans="1:17" ht="21" x14ac:dyDescent="0.25">
      <c r="A739" s="19">
        <v>86</v>
      </c>
      <c r="B739" s="19" t="s">
        <v>1341</v>
      </c>
      <c r="C739" s="41"/>
      <c r="D739" s="21"/>
      <c r="E739" s="22" t="s">
        <v>816</v>
      </c>
      <c r="F739" s="21"/>
      <c r="G739" s="21"/>
      <c r="H739" s="21"/>
      <c r="I739" s="72"/>
      <c r="J739" s="33"/>
      <c r="K739" s="33"/>
      <c r="L739" s="34"/>
      <c r="M739" s="34"/>
      <c r="N739" s="34"/>
      <c r="O739" s="34"/>
      <c r="P739" s="65"/>
      <c r="Q739" s="65"/>
    </row>
    <row r="740" spans="1:17" x14ac:dyDescent="0.25">
      <c r="A740" s="25"/>
      <c r="B740" s="25"/>
      <c r="C740" s="25" t="s">
        <v>1419</v>
      </c>
      <c r="D740" s="26" t="s">
        <v>817</v>
      </c>
      <c r="E740" s="46" t="s">
        <v>818</v>
      </c>
      <c r="F740" s="28"/>
      <c r="G740" s="28"/>
      <c r="H740" s="28"/>
      <c r="I740" s="28"/>
      <c r="J740" s="54"/>
      <c r="K740" s="54"/>
      <c r="L740" s="30"/>
      <c r="M740" s="30"/>
      <c r="N740" s="30"/>
      <c r="O740" s="30"/>
      <c r="P740" s="48"/>
      <c r="Q740" s="48"/>
    </row>
    <row r="741" spans="1:17" x14ac:dyDescent="0.25">
      <c r="A741" s="25"/>
      <c r="B741" s="25"/>
      <c r="C741" s="25"/>
      <c r="D741" s="26"/>
      <c r="E741" s="26" t="s">
        <v>819</v>
      </c>
      <c r="F741" s="28">
        <v>500</v>
      </c>
      <c r="G741" s="28">
        <v>0</v>
      </c>
      <c r="H741" s="28">
        <v>2</v>
      </c>
      <c r="I741" s="28">
        <v>0</v>
      </c>
      <c r="J741" s="50">
        <f t="shared" ref="J741:J746" si="566">SUM(F741:I741)</f>
        <v>502</v>
      </c>
      <c r="K741" s="50">
        <f t="shared" ref="K741:K746" si="567">J741*5</f>
        <v>2510</v>
      </c>
      <c r="L741" s="30">
        <v>10</v>
      </c>
      <c r="M741" s="30">
        <f t="shared" ref="M741:M746" si="568">F741*L741*5</f>
        <v>25000</v>
      </c>
      <c r="N741" s="30">
        <f t="shared" ref="N741:N746" si="569">G741*L741*5</f>
        <v>0</v>
      </c>
      <c r="O741" s="30">
        <f t="shared" ref="O741:O746" si="570">H741*L741*5</f>
        <v>100</v>
      </c>
      <c r="P741" s="48" t="s">
        <v>15</v>
      </c>
      <c r="Q741" s="48">
        <f t="shared" ref="Q741:Q746" si="571">L741*K741</f>
        <v>25100</v>
      </c>
    </row>
    <row r="742" spans="1:17" x14ac:dyDescent="0.25">
      <c r="A742" s="25"/>
      <c r="B742" s="25"/>
      <c r="C742" s="25"/>
      <c r="D742" s="26"/>
      <c r="E742" s="26" t="s">
        <v>820</v>
      </c>
      <c r="F742" s="28">
        <v>500</v>
      </c>
      <c r="G742" s="28">
        <v>0</v>
      </c>
      <c r="H742" s="28">
        <v>2</v>
      </c>
      <c r="I742" s="28">
        <v>0</v>
      </c>
      <c r="J742" s="50">
        <f t="shared" si="566"/>
        <v>502</v>
      </c>
      <c r="K742" s="50">
        <f t="shared" si="567"/>
        <v>2510</v>
      </c>
      <c r="L742" s="30">
        <v>14</v>
      </c>
      <c r="M742" s="30">
        <f t="shared" si="568"/>
        <v>35000</v>
      </c>
      <c r="N742" s="30">
        <f t="shared" si="569"/>
        <v>0</v>
      </c>
      <c r="O742" s="30">
        <f t="shared" si="570"/>
        <v>140</v>
      </c>
      <c r="P742" s="48" t="s">
        <v>15</v>
      </c>
      <c r="Q742" s="48">
        <f t="shared" si="571"/>
        <v>35140</v>
      </c>
    </row>
    <row r="743" spans="1:17" x14ac:dyDescent="0.25">
      <c r="A743" s="25"/>
      <c r="B743" s="25"/>
      <c r="C743" s="25"/>
      <c r="D743" s="26"/>
      <c r="E743" s="26" t="s">
        <v>821</v>
      </c>
      <c r="F743" s="28">
        <v>500</v>
      </c>
      <c r="G743" s="28">
        <v>100</v>
      </c>
      <c r="H743" s="28">
        <v>2</v>
      </c>
      <c r="I743" s="28">
        <v>0</v>
      </c>
      <c r="J743" s="50">
        <f t="shared" si="566"/>
        <v>602</v>
      </c>
      <c r="K743" s="50">
        <f t="shared" si="567"/>
        <v>3010</v>
      </c>
      <c r="L743" s="30">
        <v>22</v>
      </c>
      <c r="M743" s="30">
        <f t="shared" si="568"/>
        <v>55000</v>
      </c>
      <c r="N743" s="30">
        <f t="shared" si="569"/>
        <v>11000</v>
      </c>
      <c r="O743" s="30">
        <f t="shared" si="570"/>
        <v>220</v>
      </c>
      <c r="P743" s="48" t="s">
        <v>15</v>
      </c>
      <c r="Q743" s="48">
        <f t="shared" si="571"/>
        <v>66220</v>
      </c>
    </row>
    <row r="744" spans="1:17" x14ac:dyDescent="0.25">
      <c r="A744" s="25"/>
      <c r="B744" s="25"/>
      <c r="C744" s="25"/>
      <c r="D744" s="26"/>
      <c r="E744" s="26" t="s">
        <v>822</v>
      </c>
      <c r="F744" s="28">
        <v>500</v>
      </c>
      <c r="G744" s="28">
        <v>0</v>
      </c>
      <c r="H744" s="28">
        <v>100</v>
      </c>
      <c r="I744" s="28">
        <v>0</v>
      </c>
      <c r="J744" s="50">
        <f t="shared" si="566"/>
        <v>600</v>
      </c>
      <c r="K744" s="50">
        <f t="shared" si="567"/>
        <v>3000</v>
      </c>
      <c r="L744" s="30">
        <v>9</v>
      </c>
      <c r="M744" s="30">
        <f t="shared" si="568"/>
        <v>22500</v>
      </c>
      <c r="N744" s="30">
        <f t="shared" si="569"/>
        <v>0</v>
      </c>
      <c r="O744" s="30">
        <f t="shared" si="570"/>
        <v>4500</v>
      </c>
      <c r="P744" s="48" t="s">
        <v>15</v>
      </c>
      <c r="Q744" s="48">
        <f t="shared" si="571"/>
        <v>27000</v>
      </c>
    </row>
    <row r="745" spans="1:17" x14ac:dyDescent="0.25">
      <c r="A745" s="25"/>
      <c r="B745" s="25"/>
      <c r="C745" s="25"/>
      <c r="D745" s="26"/>
      <c r="E745" s="26" t="s">
        <v>823</v>
      </c>
      <c r="F745" s="28">
        <v>500</v>
      </c>
      <c r="G745" s="28">
        <v>0</v>
      </c>
      <c r="H745" s="28">
        <v>2</v>
      </c>
      <c r="I745" s="28">
        <v>0</v>
      </c>
      <c r="J745" s="50">
        <f t="shared" si="566"/>
        <v>502</v>
      </c>
      <c r="K745" s="50">
        <f t="shared" si="567"/>
        <v>2510</v>
      </c>
      <c r="L745" s="30">
        <v>12</v>
      </c>
      <c r="M745" s="30">
        <f t="shared" si="568"/>
        <v>30000</v>
      </c>
      <c r="N745" s="30">
        <f t="shared" si="569"/>
        <v>0</v>
      </c>
      <c r="O745" s="30">
        <f t="shared" si="570"/>
        <v>120</v>
      </c>
      <c r="P745" s="48" t="s">
        <v>15</v>
      </c>
      <c r="Q745" s="48">
        <f t="shared" si="571"/>
        <v>30120</v>
      </c>
    </row>
    <row r="746" spans="1:17" x14ac:dyDescent="0.25">
      <c r="A746" s="25"/>
      <c r="B746" s="25"/>
      <c r="C746" s="25"/>
      <c r="D746" s="26"/>
      <c r="E746" s="26" t="s">
        <v>824</v>
      </c>
      <c r="F746" s="28">
        <v>500</v>
      </c>
      <c r="G746" s="28">
        <v>0</v>
      </c>
      <c r="H746" s="28">
        <v>2</v>
      </c>
      <c r="I746" s="28">
        <v>0</v>
      </c>
      <c r="J746" s="50">
        <f t="shared" si="566"/>
        <v>502</v>
      </c>
      <c r="K746" s="50">
        <f t="shared" si="567"/>
        <v>2510</v>
      </c>
      <c r="L746" s="30">
        <v>18</v>
      </c>
      <c r="M746" s="30">
        <f t="shared" si="568"/>
        <v>45000</v>
      </c>
      <c r="N746" s="30">
        <f t="shared" si="569"/>
        <v>0</v>
      </c>
      <c r="O746" s="30">
        <f t="shared" si="570"/>
        <v>180</v>
      </c>
      <c r="P746" s="48" t="s">
        <v>15</v>
      </c>
      <c r="Q746" s="48">
        <f t="shared" si="571"/>
        <v>45180</v>
      </c>
    </row>
    <row r="747" spans="1:17" x14ac:dyDescent="0.25">
      <c r="A747" s="25"/>
      <c r="B747" s="25"/>
      <c r="C747" s="25" t="s">
        <v>1420</v>
      </c>
      <c r="D747" s="26" t="s">
        <v>825</v>
      </c>
      <c r="E747" s="46" t="s">
        <v>826</v>
      </c>
      <c r="F747" s="28"/>
      <c r="G747" s="28"/>
      <c r="H747" s="28"/>
      <c r="I747" s="28"/>
      <c r="J747" s="54"/>
      <c r="K747" s="54"/>
      <c r="L747" s="30"/>
      <c r="M747" s="30"/>
      <c r="N747" s="30"/>
      <c r="O747" s="30"/>
      <c r="P747" s="48"/>
      <c r="Q747" s="48"/>
    </row>
    <row r="748" spans="1:17" x14ac:dyDescent="0.25">
      <c r="A748" s="25"/>
      <c r="B748" s="25"/>
      <c r="C748" s="25"/>
      <c r="D748" s="26"/>
      <c r="E748" s="26" t="s">
        <v>827</v>
      </c>
      <c r="F748" s="28">
        <v>50</v>
      </c>
      <c r="G748" s="28">
        <v>40</v>
      </c>
      <c r="H748" s="28">
        <v>2</v>
      </c>
      <c r="I748" s="28">
        <v>0</v>
      </c>
      <c r="J748" s="50">
        <f t="shared" ref="J748:J751" si="572">SUM(F748:I748)</f>
        <v>92</v>
      </c>
      <c r="K748" s="50">
        <f t="shared" ref="K748:K751" si="573">J748*5</f>
        <v>460</v>
      </c>
      <c r="L748" s="30">
        <v>2</v>
      </c>
      <c r="M748" s="30">
        <f t="shared" ref="M748:M751" si="574">F748*L748*5</f>
        <v>500</v>
      </c>
      <c r="N748" s="30">
        <f t="shared" ref="N748:N751" si="575">G748*L748*5</f>
        <v>400</v>
      </c>
      <c r="O748" s="30">
        <f t="shared" ref="O748:O751" si="576">H748*L748*5</f>
        <v>20</v>
      </c>
      <c r="P748" s="48" t="s">
        <v>15</v>
      </c>
      <c r="Q748" s="48">
        <f>L748*K748</f>
        <v>920</v>
      </c>
    </row>
    <row r="749" spans="1:17" x14ac:dyDescent="0.25">
      <c r="A749" s="25"/>
      <c r="B749" s="25"/>
      <c r="C749" s="25"/>
      <c r="D749" s="26"/>
      <c r="E749" s="26" t="s">
        <v>828</v>
      </c>
      <c r="F749" s="28">
        <v>50</v>
      </c>
      <c r="G749" s="28">
        <v>40</v>
      </c>
      <c r="H749" s="28">
        <v>2</v>
      </c>
      <c r="I749" s="28">
        <v>20</v>
      </c>
      <c r="J749" s="50">
        <f t="shared" si="572"/>
        <v>112</v>
      </c>
      <c r="K749" s="50">
        <f t="shared" si="573"/>
        <v>560</v>
      </c>
      <c r="L749" s="30">
        <v>5</v>
      </c>
      <c r="M749" s="30">
        <f t="shared" si="574"/>
        <v>1250</v>
      </c>
      <c r="N749" s="30">
        <f t="shared" si="575"/>
        <v>1000</v>
      </c>
      <c r="O749" s="30">
        <f t="shared" si="576"/>
        <v>50</v>
      </c>
      <c r="P749" s="48">
        <f>I749*L749*5</f>
        <v>500</v>
      </c>
      <c r="Q749" s="48">
        <f>L749*K749</f>
        <v>2800</v>
      </c>
    </row>
    <row r="750" spans="1:17" x14ac:dyDescent="0.25">
      <c r="A750" s="25"/>
      <c r="B750" s="25"/>
      <c r="C750" s="25"/>
      <c r="D750" s="26"/>
      <c r="E750" s="26" t="s">
        <v>829</v>
      </c>
      <c r="F750" s="28">
        <v>50</v>
      </c>
      <c r="G750" s="28">
        <v>30</v>
      </c>
      <c r="H750" s="28">
        <v>2</v>
      </c>
      <c r="I750" s="28">
        <v>0</v>
      </c>
      <c r="J750" s="50">
        <f t="shared" si="572"/>
        <v>82</v>
      </c>
      <c r="K750" s="50">
        <f t="shared" si="573"/>
        <v>410</v>
      </c>
      <c r="L750" s="30">
        <v>6</v>
      </c>
      <c r="M750" s="30">
        <f t="shared" si="574"/>
        <v>1500</v>
      </c>
      <c r="N750" s="30">
        <f t="shared" si="575"/>
        <v>900</v>
      </c>
      <c r="O750" s="30">
        <f t="shared" si="576"/>
        <v>60</v>
      </c>
      <c r="P750" s="48" t="s">
        <v>15</v>
      </c>
      <c r="Q750" s="48">
        <f>L750*K750</f>
        <v>2460</v>
      </c>
    </row>
    <row r="751" spans="1:17" x14ac:dyDescent="0.25">
      <c r="A751" s="25"/>
      <c r="B751" s="25"/>
      <c r="C751" s="25"/>
      <c r="D751" s="26"/>
      <c r="E751" s="26" t="s">
        <v>830</v>
      </c>
      <c r="F751" s="28">
        <v>50</v>
      </c>
      <c r="G751" s="28">
        <v>30</v>
      </c>
      <c r="H751" s="28">
        <v>250</v>
      </c>
      <c r="I751" s="28">
        <v>0</v>
      </c>
      <c r="J751" s="50">
        <f t="shared" si="572"/>
        <v>330</v>
      </c>
      <c r="K751" s="50">
        <f t="shared" si="573"/>
        <v>1650</v>
      </c>
      <c r="L751" s="30">
        <v>8</v>
      </c>
      <c r="M751" s="30">
        <f t="shared" si="574"/>
        <v>2000</v>
      </c>
      <c r="N751" s="30">
        <f t="shared" si="575"/>
        <v>1200</v>
      </c>
      <c r="O751" s="30">
        <f t="shared" si="576"/>
        <v>10000</v>
      </c>
      <c r="P751" s="48" t="s">
        <v>15</v>
      </c>
      <c r="Q751" s="48">
        <f>L751*K751</f>
        <v>13200</v>
      </c>
    </row>
    <row r="752" spans="1:17" s="9" customFormat="1" ht="21" x14ac:dyDescent="0.25">
      <c r="A752" s="10"/>
      <c r="B752" s="10"/>
      <c r="C752" s="11"/>
      <c r="D752" s="12"/>
      <c r="E752" s="32"/>
      <c r="F752" s="14"/>
      <c r="G752" s="14"/>
      <c r="H752" s="14"/>
      <c r="I752" s="14"/>
      <c r="J752" s="15"/>
      <c r="K752" s="15"/>
      <c r="L752" s="16"/>
      <c r="M752" s="17">
        <f t="shared" ref="M752:P752" si="577">SUM(M740:M751)</f>
        <v>217750</v>
      </c>
      <c r="N752" s="17">
        <f t="shared" si="577"/>
        <v>14500</v>
      </c>
      <c r="O752" s="17">
        <f t="shared" si="577"/>
        <v>15390</v>
      </c>
      <c r="P752" s="17">
        <f t="shared" si="577"/>
        <v>500</v>
      </c>
      <c r="Q752" s="18">
        <f>SUM(Q740:Q751)</f>
        <v>248140</v>
      </c>
    </row>
    <row r="753" spans="1:17" s="9" customFormat="1" ht="21" x14ac:dyDescent="0.25">
      <c r="A753" s="10"/>
      <c r="B753" s="10"/>
      <c r="C753" s="11"/>
      <c r="D753" s="12"/>
      <c r="E753" s="32"/>
      <c r="F753" s="14"/>
      <c r="G753" s="14"/>
      <c r="H753" s="14"/>
      <c r="I753" s="14"/>
      <c r="J753" s="15"/>
      <c r="K753" s="15"/>
      <c r="L753" s="16"/>
      <c r="M753" s="17"/>
      <c r="N753" s="17"/>
      <c r="O753" s="17"/>
      <c r="P753" s="17"/>
      <c r="Q753" s="18"/>
    </row>
    <row r="754" spans="1:17" ht="21" x14ac:dyDescent="0.25">
      <c r="A754" s="19">
        <v>87</v>
      </c>
      <c r="B754" s="19" t="s">
        <v>1340</v>
      </c>
      <c r="C754" s="41"/>
      <c r="D754" s="21"/>
      <c r="E754" s="22" t="s">
        <v>831</v>
      </c>
      <c r="F754" s="21"/>
      <c r="G754" s="21"/>
      <c r="H754" s="21"/>
      <c r="I754" s="72"/>
      <c r="J754" s="33"/>
      <c r="K754" s="33"/>
      <c r="L754" s="34"/>
      <c r="M754" s="34"/>
      <c r="N754" s="34"/>
      <c r="O754" s="34"/>
      <c r="P754" s="65"/>
      <c r="Q754" s="65"/>
    </row>
    <row r="755" spans="1:17" x14ac:dyDescent="0.25">
      <c r="A755" s="25"/>
      <c r="B755" s="25"/>
      <c r="C755" s="25" t="s">
        <v>621</v>
      </c>
      <c r="D755" s="26" t="s">
        <v>471</v>
      </c>
      <c r="E755" s="46" t="s">
        <v>832</v>
      </c>
      <c r="F755" s="28"/>
      <c r="G755" s="28"/>
      <c r="H755" s="28"/>
      <c r="I755" s="28"/>
      <c r="J755" s="54"/>
      <c r="K755" s="54"/>
      <c r="L755" s="30"/>
      <c r="M755" s="30"/>
      <c r="N755" s="30"/>
      <c r="O755" s="30"/>
      <c r="P755" s="48"/>
      <c r="Q755" s="48"/>
    </row>
    <row r="756" spans="1:17" ht="30" x14ac:dyDescent="0.25">
      <c r="A756" s="25"/>
      <c r="B756" s="25"/>
      <c r="C756" s="25"/>
      <c r="D756" s="26"/>
      <c r="E756" s="26" t="s">
        <v>833</v>
      </c>
      <c r="F756" s="28"/>
      <c r="G756" s="28">
        <v>50</v>
      </c>
      <c r="H756" s="28">
        <v>5</v>
      </c>
      <c r="I756" s="28">
        <v>5</v>
      </c>
      <c r="J756" s="50">
        <f t="shared" ref="J756:J766" si="578">SUM(F756:I756)</f>
        <v>60</v>
      </c>
      <c r="K756" s="50">
        <f t="shared" ref="K756:K766" si="579">J756*5</f>
        <v>300</v>
      </c>
      <c r="L756" s="30">
        <v>150</v>
      </c>
      <c r="M756" s="30">
        <f t="shared" ref="M756:M766" si="580">F756*L756*5</f>
        <v>0</v>
      </c>
      <c r="N756" s="30">
        <f t="shared" ref="N756:N766" si="581">G756*L756*5</f>
        <v>37500</v>
      </c>
      <c r="O756" s="30">
        <f t="shared" ref="O756:O766" si="582">H756*L756*5</f>
        <v>3750</v>
      </c>
      <c r="P756" s="48">
        <f t="shared" ref="P756:P766" si="583">I756*L756*5</f>
        <v>3750</v>
      </c>
      <c r="Q756" s="48">
        <f t="shared" ref="Q756:Q766" si="584">L756*K756</f>
        <v>45000</v>
      </c>
    </row>
    <row r="757" spans="1:17" ht="45" x14ac:dyDescent="0.25">
      <c r="A757" s="25"/>
      <c r="B757" s="25"/>
      <c r="C757" s="25"/>
      <c r="D757" s="26"/>
      <c r="E757" s="26" t="s">
        <v>834</v>
      </c>
      <c r="F757" s="28"/>
      <c r="G757" s="28">
        <v>50</v>
      </c>
      <c r="H757" s="28">
        <v>5</v>
      </c>
      <c r="I757" s="28">
        <v>5</v>
      </c>
      <c r="J757" s="50">
        <f t="shared" si="578"/>
        <v>60</v>
      </c>
      <c r="K757" s="50">
        <f t="shared" si="579"/>
        <v>300</v>
      </c>
      <c r="L757" s="30">
        <v>200</v>
      </c>
      <c r="M757" s="30">
        <f t="shared" si="580"/>
        <v>0</v>
      </c>
      <c r="N757" s="30">
        <f t="shared" si="581"/>
        <v>50000</v>
      </c>
      <c r="O757" s="30">
        <f t="shared" si="582"/>
        <v>5000</v>
      </c>
      <c r="P757" s="48">
        <f t="shared" si="583"/>
        <v>5000</v>
      </c>
      <c r="Q757" s="48">
        <f t="shared" si="584"/>
        <v>60000</v>
      </c>
    </row>
    <row r="758" spans="1:17" x14ac:dyDescent="0.25">
      <c r="A758" s="25"/>
      <c r="B758" s="25"/>
      <c r="C758" s="25"/>
      <c r="D758" s="26"/>
      <c r="E758" s="26" t="s">
        <v>835</v>
      </c>
      <c r="F758" s="28"/>
      <c r="G758" s="28">
        <v>50</v>
      </c>
      <c r="H758" s="28">
        <v>5</v>
      </c>
      <c r="I758" s="28">
        <v>5</v>
      </c>
      <c r="J758" s="50">
        <f t="shared" si="578"/>
        <v>60</v>
      </c>
      <c r="K758" s="50">
        <f t="shared" si="579"/>
        <v>300</v>
      </c>
      <c r="L758" s="30">
        <v>230</v>
      </c>
      <c r="M758" s="30">
        <f t="shared" si="580"/>
        <v>0</v>
      </c>
      <c r="N758" s="30">
        <f t="shared" si="581"/>
        <v>57500</v>
      </c>
      <c r="O758" s="30">
        <f t="shared" si="582"/>
        <v>5750</v>
      </c>
      <c r="P758" s="48">
        <f t="shared" si="583"/>
        <v>5750</v>
      </c>
      <c r="Q758" s="48">
        <f t="shared" si="584"/>
        <v>69000</v>
      </c>
    </row>
    <row r="759" spans="1:17" x14ac:dyDescent="0.25">
      <c r="A759" s="25"/>
      <c r="B759" s="25"/>
      <c r="C759" s="25"/>
      <c r="D759" s="26"/>
      <c r="E759" s="26" t="s">
        <v>836</v>
      </c>
      <c r="F759" s="28"/>
      <c r="G759" s="28">
        <v>50</v>
      </c>
      <c r="H759" s="28">
        <v>5</v>
      </c>
      <c r="I759" s="28"/>
      <c r="J759" s="50">
        <f t="shared" si="578"/>
        <v>55</v>
      </c>
      <c r="K759" s="50">
        <f t="shared" si="579"/>
        <v>275</v>
      </c>
      <c r="L759" s="30">
        <v>75</v>
      </c>
      <c r="M759" s="30">
        <f t="shared" si="580"/>
        <v>0</v>
      </c>
      <c r="N759" s="30">
        <f t="shared" si="581"/>
        <v>18750</v>
      </c>
      <c r="O759" s="30">
        <f t="shared" si="582"/>
        <v>1875</v>
      </c>
      <c r="P759" s="48">
        <f t="shared" si="583"/>
        <v>0</v>
      </c>
      <c r="Q759" s="48">
        <f t="shared" si="584"/>
        <v>20625</v>
      </c>
    </row>
    <row r="760" spans="1:17" x14ac:dyDescent="0.25">
      <c r="A760" s="25"/>
      <c r="B760" s="25"/>
      <c r="C760" s="25"/>
      <c r="D760" s="26"/>
      <c r="E760" s="26" t="s">
        <v>837</v>
      </c>
      <c r="F760" s="28"/>
      <c r="G760" s="28">
        <v>50</v>
      </c>
      <c r="H760" s="28">
        <v>5</v>
      </c>
      <c r="I760" s="28"/>
      <c r="J760" s="50">
        <f t="shared" si="578"/>
        <v>55</v>
      </c>
      <c r="K760" s="50">
        <f t="shared" si="579"/>
        <v>275</v>
      </c>
      <c r="L760" s="30">
        <v>83</v>
      </c>
      <c r="M760" s="30">
        <f t="shared" si="580"/>
        <v>0</v>
      </c>
      <c r="N760" s="30">
        <f t="shared" si="581"/>
        <v>20750</v>
      </c>
      <c r="O760" s="30">
        <f t="shared" si="582"/>
        <v>2075</v>
      </c>
      <c r="P760" s="48">
        <f t="shared" si="583"/>
        <v>0</v>
      </c>
      <c r="Q760" s="48">
        <f t="shared" si="584"/>
        <v>22825</v>
      </c>
    </row>
    <row r="761" spans="1:17" ht="30" x14ac:dyDescent="0.25">
      <c r="A761" s="25"/>
      <c r="B761" s="25"/>
      <c r="C761" s="25"/>
      <c r="D761" s="26"/>
      <c r="E761" s="26" t="s">
        <v>838</v>
      </c>
      <c r="F761" s="28"/>
      <c r="G761" s="28">
        <v>50</v>
      </c>
      <c r="H761" s="28">
        <v>5</v>
      </c>
      <c r="I761" s="28">
        <v>5</v>
      </c>
      <c r="J761" s="50">
        <f t="shared" si="578"/>
        <v>60</v>
      </c>
      <c r="K761" s="50">
        <f t="shared" si="579"/>
        <v>300</v>
      </c>
      <c r="L761" s="30">
        <v>128</v>
      </c>
      <c r="M761" s="30">
        <f t="shared" si="580"/>
        <v>0</v>
      </c>
      <c r="N761" s="30">
        <f t="shared" si="581"/>
        <v>32000</v>
      </c>
      <c r="O761" s="30">
        <f t="shared" si="582"/>
        <v>3200</v>
      </c>
      <c r="P761" s="48">
        <f t="shared" si="583"/>
        <v>3200</v>
      </c>
      <c r="Q761" s="48">
        <f t="shared" si="584"/>
        <v>38400</v>
      </c>
    </row>
    <row r="762" spans="1:17" ht="30" x14ac:dyDescent="0.25">
      <c r="A762" s="25"/>
      <c r="B762" s="25"/>
      <c r="C762" s="25"/>
      <c r="D762" s="26"/>
      <c r="E762" s="26" t="s">
        <v>839</v>
      </c>
      <c r="F762" s="28"/>
      <c r="G762" s="28">
        <v>50</v>
      </c>
      <c r="H762" s="28">
        <v>5</v>
      </c>
      <c r="I762" s="28">
        <v>5</v>
      </c>
      <c r="J762" s="50">
        <f t="shared" si="578"/>
        <v>60</v>
      </c>
      <c r="K762" s="50">
        <f t="shared" si="579"/>
        <v>300</v>
      </c>
      <c r="L762" s="30">
        <v>100</v>
      </c>
      <c r="M762" s="30">
        <f t="shared" si="580"/>
        <v>0</v>
      </c>
      <c r="N762" s="30">
        <f t="shared" si="581"/>
        <v>25000</v>
      </c>
      <c r="O762" s="30">
        <f t="shared" si="582"/>
        <v>2500</v>
      </c>
      <c r="P762" s="48">
        <f t="shared" si="583"/>
        <v>2500</v>
      </c>
      <c r="Q762" s="48">
        <f t="shared" si="584"/>
        <v>30000</v>
      </c>
    </row>
    <row r="763" spans="1:17" ht="30" x14ac:dyDescent="0.25">
      <c r="A763" s="25"/>
      <c r="B763" s="25"/>
      <c r="C763" s="25"/>
      <c r="D763" s="26"/>
      <c r="E763" s="26" t="s">
        <v>840</v>
      </c>
      <c r="F763" s="28"/>
      <c r="G763" s="28">
        <v>50</v>
      </c>
      <c r="H763" s="28">
        <v>5</v>
      </c>
      <c r="I763" s="28">
        <v>5</v>
      </c>
      <c r="J763" s="50">
        <f t="shared" si="578"/>
        <v>60</v>
      </c>
      <c r="K763" s="50">
        <f t="shared" si="579"/>
        <v>300</v>
      </c>
      <c r="L763" s="30">
        <v>110</v>
      </c>
      <c r="M763" s="30">
        <f t="shared" si="580"/>
        <v>0</v>
      </c>
      <c r="N763" s="30">
        <f t="shared" si="581"/>
        <v>27500</v>
      </c>
      <c r="O763" s="30">
        <f t="shared" si="582"/>
        <v>2750</v>
      </c>
      <c r="P763" s="48">
        <f t="shared" si="583"/>
        <v>2750</v>
      </c>
      <c r="Q763" s="48">
        <f t="shared" si="584"/>
        <v>33000</v>
      </c>
    </row>
    <row r="764" spans="1:17" ht="30" x14ac:dyDescent="0.25">
      <c r="A764" s="25"/>
      <c r="B764" s="25"/>
      <c r="C764" s="25"/>
      <c r="D764" s="26"/>
      <c r="E764" s="26" t="s">
        <v>841</v>
      </c>
      <c r="F764" s="28"/>
      <c r="G764" s="28">
        <v>50</v>
      </c>
      <c r="H764" s="28">
        <v>5</v>
      </c>
      <c r="I764" s="28">
        <v>5</v>
      </c>
      <c r="J764" s="50">
        <f t="shared" si="578"/>
        <v>60</v>
      </c>
      <c r="K764" s="50">
        <f t="shared" si="579"/>
        <v>300</v>
      </c>
      <c r="L764" s="30">
        <v>136</v>
      </c>
      <c r="M764" s="30">
        <f t="shared" si="580"/>
        <v>0</v>
      </c>
      <c r="N764" s="30">
        <f t="shared" si="581"/>
        <v>34000</v>
      </c>
      <c r="O764" s="30">
        <f t="shared" si="582"/>
        <v>3400</v>
      </c>
      <c r="P764" s="48">
        <f t="shared" si="583"/>
        <v>3400</v>
      </c>
      <c r="Q764" s="48">
        <f t="shared" si="584"/>
        <v>40800</v>
      </c>
    </row>
    <row r="765" spans="1:17" x14ac:dyDescent="0.25">
      <c r="A765" s="25"/>
      <c r="B765" s="25"/>
      <c r="C765" s="25"/>
      <c r="D765" s="26"/>
      <c r="E765" s="26" t="s">
        <v>842</v>
      </c>
      <c r="F765" s="28"/>
      <c r="G765" s="28">
        <v>50</v>
      </c>
      <c r="H765" s="28"/>
      <c r="I765" s="28"/>
      <c r="J765" s="50">
        <f t="shared" si="578"/>
        <v>50</v>
      </c>
      <c r="K765" s="50">
        <f t="shared" si="579"/>
        <v>250</v>
      </c>
      <c r="L765" s="30">
        <v>180</v>
      </c>
      <c r="M765" s="30">
        <f t="shared" si="580"/>
        <v>0</v>
      </c>
      <c r="N765" s="30">
        <f t="shared" si="581"/>
        <v>45000</v>
      </c>
      <c r="O765" s="30">
        <f t="shared" si="582"/>
        <v>0</v>
      </c>
      <c r="P765" s="48">
        <f t="shared" si="583"/>
        <v>0</v>
      </c>
      <c r="Q765" s="48">
        <f t="shared" si="584"/>
        <v>45000</v>
      </c>
    </row>
    <row r="766" spans="1:17" x14ac:dyDescent="0.25">
      <c r="A766" s="25"/>
      <c r="B766" s="25"/>
      <c r="C766" s="25"/>
      <c r="D766" s="26"/>
      <c r="E766" s="26" t="s">
        <v>843</v>
      </c>
      <c r="F766" s="28"/>
      <c r="G766" s="28">
        <v>115</v>
      </c>
      <c r="H766" s="28"/>
      <c r="I766" s="28"/>
      <c r="J766" s="50">
        <f t="shared" si="578"/>
        <v>115</v>
      </c>
      <c r="K766" s="50">
        <f t="shared" si="579"/>
        <v>575</v>
      </c>
      <c r="L766" s="30">
        <v>220</v>
      </c>
      <c r="M766" s="30">
        <f t="shared" si="580"/>
        <v>0</v>
      </c>
      <c r="N766" s="30">
        <f t="shared" si="581"/>
        <v>126500</v>
      </c>
      <c r="O766" s="30">
        <f t="shared" si="582"/>
        <v>0</v>
      </c>
      <c r="P766" s="48">
        <f t="shared" si="583"/>
        <v>0</v>
      </c>
      <c r="Q766" s="48">
        <f t="shared" si="584"/>
        <v>126500</v>
      </c>
    </row>
    <row r="767" spans="1:17" x14ac:dyDescent="0.25">
      <c r="A767" s="25"/>
      <c r="B767" s="25"/>
      <c r="C767" s="25" t="s">
        <v>624</v>
      </c>
      <c r="D767" s="26" t="s">
        <v>844</v>
      </c>
      <c r="E767" s="46" t="s">
        <v>845</v>
      </c>
      <c r="F767" s="28"/>
      <c r="G767" s="28"/>
      <c r="H767" s="28"/>
      <c r="I767" s="28"/>
      <c r="J767" s="54"/>
      <c r="K767" s="54"/>
      <c r="L767" s="30"/>
      <c r="M767" s="30"/>
      <c r="N767" s="30"/>
      <c r="O767" s="30"/>
      <c r="P767" s="48"/>
      <c r="Q767" s="48"/>
    </row>
    <row r="768" spans="1:17" x14ac:dyDescent="0.25">
      <c r="A768" s="25"/>
      <c r="B768" s="25"/>
      <c r="C768" s="25"/>
      <c r="D768" s="26"/>
      <c r="E768" s="26" t="s">
        <v>846</v>
      </c>
      <c r="F768" s="28"/>
      <c r="G768" s="28">
        <v>20</v>
      </c>
      <c r="H768" s="28"/>
      <c r="I768" s="28"/>
      <c r="J768" s="50">
        <f t="shared" ref="J768:J770" si="585">SUM(F768:I768)</f>
        <v>20</v>
      </c>
      <c r="K768" s="50">
        <f t="shared" ref="K768:K770" si="586">J768*5</f>
        <v>100</v>
      </c>
      <c r="L768" s="30">
        <v>230</v>
      </c>
      <c r="M768" s="30">
        <f t="shared" ref="M768:M770" si="587">F768*L768*5</f>
        <v>0</v>
      </c>
      <c r="N768" s="30">
        <f t="shared" ref="N768:N770" si="588">G768*L768*5</f>
        <v>23000</v>
      </c>
      <c r="O768" s="30">
        <f t="shared" ref="O768:O770" si="589">H768*L768*5</f>
        <v>0</v>
      </c>
      <c r="P768" s="48">
        <f>I768*L768*5</f>
        <v>0</v>
      </c>
      <c r="Q768" s="48">
        <f>L768*K768</f>
        <v>23000</v>
      </c>
    </row>
    <row r="769" spans="1:17" x14ac:dyDescent="0.25">
      <c r="A769" s="25"/>
      <c r="B769" s="25"/>
      <c r="C769" s="25"/>
      <c r="D769" s="26"/>
      <c r="E769" s="26" t="s">
        <v>847</v>
      </c>
      <c r="F769" s="28"/>
      <c r="G769" s="28">
        <v>20</v>
      </c>
      <c r="H769" s="28"/>
      <c r="I769" s="28"/>
      <c r="J769" s="50">
        <f t="shared" si="585"/>
        <v>20</v>
      </c>
      <c r="K769" s="50">
        <f t="shared" si="586"/>
        <v>100</v>
      </c>
      <c r="L769" s="30">
        <v>191</v>
      </c>
      <c r="M769" s="30">
        <f t="shared" si="587"/>
        <v>0</v>
      </c>
      <c r="N769" s="30">
        <f t="shared" si="588"/>
        <v>19100</v>
      </c>
      <c r="O769" s="30">
        <f t="shared" si="589"/>
        <v>0</v>
      </c>
      <c r="P769" s="48">
        <f>I769*L769*5</f>
        <v>0</v>
      </c>
      <c r="Q769" s="48">
        <f>L769*K769</f>
        <v>19100</v>
      </c>
    </row>
    <row r="770" spans="1:17" x14ac:dyDescent="0.25">
      <c r="A770" s="25"/>
      <c r="B770" s="25"/>
      <c r="C770" s="25" t="s">
        <v>626</v>
      </c>
      <c r="D770" s="26" t="s">
        <v>848</v>
      </c>
      <c r="E770" s="46" t="s">
        <v>849</v>
      </c>
      <c r="F770" s="28"/>
      <c r="G770" s="28"/>
      <c r="H770" s="28">
        <v>100</v>
      </c>
      <c r="I770" s="28">
        <v>10</v>
      </c>
      <c r="J770" s="50">
        <f t="shared" si="585"/>
        <v>110</v>
      </c>
      <c r="K770" s="50">
        <f t="shared" si="586"/>
        <v>550</v>
      </c>
      <c r="L770" s="30">
        <v>12</v>
      </c>
      <c r="M770" s="30">
        <f t="shared" si="587"/>
        <v>0</v>
      </c>
      <c r="N770" s="30">
        <f t="shared" si="588"/>
        <v>0</v>
      </c>
      <c r="O770" s="30">
        <f t="shared" si="589"/>
        <v>6000</v>
      </c>
      <c r="P770" s="48">
        <f>I770*L770*5</f>
        <v>600</v>
      </c>
      <c r="Q770" s="48">
        <f>L770*K770</f>
        <v>6600</v>
      </c>
    </row>
    <row r="771" spans="1:17" s="9" customFormat="1" ht="21" x14ac:dyDescent="0.25">
      <c r="A771" s="10"/>
      <c r="B771" s="10"/>
      <c r="C771" s="11"/>
      <c r="D771" s="12"/>
      <c r="E771" s="32"/>
      <c r="F771" s="14"/>
      <c r="G771" s="14"/>
      <c r="H771" s="14"/>
      <c r="I771" s="14"/>
      <c r="J771" s="15"/>
      <c r="K771" s="15"/>
      <c r="L771" s="16"/>
      <c r="M771" s="17">
        <f t="shared" ref="M771:P771" si="590">SUM(M755:M770)</f>
        <v>0</v>
      </c>
      <c r="N771" s="17">
        <f t="shared" si="590"/>
        <v>516600</v>
      </c>
      <c r="O771" s="17">
        <f t="shared" si="590"/>
        <v>36300</v>
      </c>
      <c r="P771" s="17">
        <f t="shared" si="590"/>
        <v>26950</v>
      </c>
      <c r="Q771" s="18">
        <f>SUM(Q755:Q770)</f>
        <v>579850</v>
      </c>
    </row>
    <row r="772" spans="1:17" s="9" customFormat="1" ht="21" x14ac:dyDescent="0.25">
      <c r="A772" s="10"/>
      <c r="B772" s="10"/>
      <c r="C772" s="11"/>
      <c r="D772" s="12"/>
      <c r="E772" s="32"/>
      <c r="F772" s="14"/>
      <c r="G772" s="14"/>
      <c r="H772" s="14"/>
      <c r="I772" s="14"/>
      <c r="J772" s="15"/>
      <c r="K772" s="15"/>
      <c r="L772" s="16"/>
      <c r="M772" s="17"/>
      <c r="N772" s="17"/>
      <c r="O772" s="17"/>
      <c r="P772" s="17"/>
      <c r="Q772" s="18"/>
    </row>
    <row r="773" spans="1:17" ht="21" x14ac:dyDescent="0.25">
      <c r="A773" s="19">
        <v>88</v>
      </c>
      <c r="B773" s="19" t="s">
        <v>1341</v>
      </c>
      <c r="C773" s="41"/>
      <c r="D773" s="21"/>
      <c r="E773" s="22" t="s">
        <v>850</v>
      </c>
      <c r="F773" s="21"/>
      <c r="G773" s="21"/>
      <c r="H773" s="21"/>
      <c r="I773" s="72"/>
      <c r="J773" s="33"/>
      <c r="K773" s="33"/>
      <c r="L773" s="34"/>
      <c r="M773" s="34"/>
      <c r="N773" s="34"/>
      <c r="O773" s="34"/>
      <c r="P773" s="65"/>
      <c r="Q773" s="65"/>
    </row>
    <row r="774" spans="1:17" s="93" customFormat="1" x14ac:dyDescent="0.25">
      <c r="A774" s="25"/>
      <c r="B774" s="25"/>
      <c r="C774" s="25" t="s">
        <v>652</v>
      </c>
      <c r="D774" s="89" t="s">
        <v>851</v>
      </c>
      <c r="E774" s="46" t="s">
        <v>852</v>
      </c>
      <c r="F774" s="28">
        <v>200</v>
      </c>
      <c r="G774" s="28">
        <v>0</v>
      </c>
      <c r="H774" s="28">
        <v>0</v>
      </c>
      <c r="I774" s="28">
        <v>700</v>
      </c>
      <c r="J774" s="50">
        <f t="shared" ref="J774:J785" si="591">SUM(F774:I774)</f>
        <v>900</v>
      </c>
      <c r="K774" s="50">
        <f t="shared" ref="K774:K785" si="592">J774*5</f>
        <v>4500</v>
      </c>
      <c r="L774" s="30">
        <v>0.47</v>
      </c>
      <c r="M774" s="30">
        <f>F774*L774*5</f>
        <v>470</v>
      </c>
      <c r="N774" s="30">
        <v>0</v>
      </c>
      <c r="O774" s="30">
        <v>0</v>
      </c>
      <c r="P774" s="48">
        <f>I774*L774*5</f>
        <v>1645</v>
      </c>
      <c r="Q774" s="48">
        <f>L774*K774</f>
        <v>2115</v>
      </c>
    </row>
    <row r="775" spans="1:17" x14ac:dyDescent="0.25">
      <c r="A775" s="25"/>
      <c r="B775" s="25"/>
      <c r="C775" s="25" t="s">
        <v>672</v>
      </c>
      <c r="D775" s="89" t="s">
        <v>853</v>
      </c>
      <c r="E775" s="46" t="s">
        <v>854</v>
      </c>
      <c r="F775" s="28"/>
      <c r="G775" s="28">
        <v>0</v>
      </c>
      <c r="H775" s="28">
        <v>2000</v>
      </c>
      <c r="I775" s="28">
        <v>0</v>
      </c>
      <c r="J775" s="50">
        <f t="shared" si="591"/>
        <v>2000</v>
      </c>
      <c r="K775" s="50">
        <f t="shared" si="592"/>
        <v>10000</v>
      </c>
      <c r="L775" s="30">
        <v>1.2</v>
      </c>
      <c r="M775" s="30">
        <f t="shared" ref="M775:M785" si="593">F775*L775*5</f>
        <v>0</v>
      </c>
      <c r="N775" s="30">
        <f t="shared" ref="N775:N785" si="594">G775*L775*5</f>
        <v>0</v>
      </c>
      <c r="O775" s="30">
        <f>H775*L775*5</f>
        <v>12000</v>
      </c>
      <c r="P775" s="48">
        <f>I775*L775*5</f>
        <v>0</v>
      </c>
      <c r="Q775" s="48">
        <f>L775*K775</f>
        <v>12000</v>
      </c>
    </row>
    <row r="776" spans="1:17" x14ac:dyDescent="0.25">
      <c r="A776" s="25"/>
      <c r="B776" s="25"/>
      <c r="C776" s="25" t="s">
        <v>679</v>
      </c>
      <c r="D776" s="89" t="s">
        <v>302</v>
      </c>
      <c r="E776" s="46" t="s">
        <v>855</v>
      </c>
      <c r="F776" s="28">
        <v>500</v>
      </c>
      <c r="G776" s="28">
        <v>600</v>
      </c>
      <c r="H776" s="28">
        <v>600</v>
      </c>
      <c r="I776" s="28">
        <v>200</v>
      </c>
      <c r="J776" s="50">
        <f t="shared" si="591"/>
        <v>1900</v>
      </c>
      <c r="K776" s="50">
        <f t="shared" si="592"/>
        <v>9500</v>
      </c>
      <c r="L776" s="30">
        <v>1</v>
      </c>
      <c r="M776" s="30">
        <f t="shared" si="593"/>
        <v>2500</v>
      </c>
      <c r="N776" s="30">
        <f t="shared" si="594"/>
        <v>3000</v>
      </c>
      <c r="O776" s="30">
        <f t="shared" ref="O776:O785" si="595">H776*L776*5</f>
        <v>3000</v>
      </c>
      <c r="P776" s="48">
        <f>I776*L776*5</f>
        <v>1000</v>
      </c>
      <c r="Q776" s="48">
        <f>L776*K776</f>
        <v>9500</v>
      </c>
    </row>
    <row r="777" spans="1:17" x14ac:dyDescent="0.25">
      <c r="A777" s="25"/>
      <c r="B777" s="25"/>
      <c r="C777" s="25" t="s">
        <v>688</v>
      </c>
      <c r="D777" s="89" t="s">
        <v>856</v>
      </c>
      <c r="E777" s="46" t="s">
        <v>857</v>
      </c>
      <c r="F777" s="28">
        <v>500</v>
      </c>
      <c r="G777" s="28">
        <v>0</v>
      </c>
      <c r="H777" s="28">
        <v>1300</v>
      </c>
      <c r="I777" s="28">
        <v>0</v>
      </c>
      <c r="J777" s="50">
        <f t="shared" si="591"/>
        <v>1800</v>
      </c>
      <c r="K777" s="50">
        <f t="shared" si="592"/>
        <v>9000</v>
      </c>
      <c r="L777" s="30">
        <v>2</v>
      </c>
      <c r="M777" s="30">
        <f t="shared" si="593"/>
        <v>5000</v>
      </c>
      <c r="N777" s="30">
        <f t="shared" si="594"/>
        <v>0</v>
      </c>
      <c r="O777" s="30">
        <f t="shared" si="595"/>
        <v>13000</v>
      </c>
      <c r="P777" s="48">
        <f>I777*L777*5</f>
        <v>0</v>
      </c>
      <c r="Q777" s="48">
        <f>L777*K777</f>
        <v>18000</v>
      </c>
    </row>
    <row r="778" spans="1:17" s="9" customFormat="1" ht="21" x14ac:dyDescent="0.25">
      <c r="A778" s="10"/>
      <c r="B778" s="10"/>
      <c r="C778" s="11"/>
      <c r="D778" s="12"/>
      <c r="E778" s="32"/>
      <c r="F778" s="14"/>
      <c r="G778" s="14"/>
      <c r="H778" s="14"/>
      <c r="I778" s="14"/>
      <c r="J778" s="15"/>
      <c r="K778" s="15"/>
      <c r="L778" s="16"/>
      <c r="M778" s="17">
        <f t="shared" ref="M778:P778" si="596">SUM(M774:M777)</f>
        <v>7970</v>
      </c>
      <c r="N778" s="17">
        <f t="shared" si="596"/>
        <v>3000</v>
      </c>
      <c r="O778" s="17">
        <f t="shared" si="596"/>
        <v>28000</v>
      </c>
      <c r="P778" s="17">
        <f t="shared" si="596"/>
        <v>2645</v>
      </c>
      <c r="Q778" s="18">
        <f>SUM(Q774:Q777)</f>
        <v>41615</v>
      </c>
    </row>
    <row r="779" spans="1:17" s="9" customFormat="1" ht="21" x14ac:dyDescent="0.25">
      <c r="A779" s="10"/>
      <c r="B779" s="10"/>
      <c r="C779" s="11"/>
      <c r="D779" s="12"/>
      <c r="E779" s="32"/>
      <c r="F779" s="14"/>
      <c r="G779" s="14"/>
      <c r="H779" s="14"/>
      <c r="I779" s="14"/>
      <c r="J779" s="15"/>
      <c r="K779" s="15"/>
      <c r="L779" s="16"/>
      <c r="M779" s="17"/>
      <c r="N779" s="17"/>
      <c r="O779" s="17"/>
      <c r="P779" s="17"/>
      <c r="Q779" s="18"/>
    </row>
    <row r="780" spans="1:17" ht="21" x14ac:dyDescent="0.25">
      <c r="A780" s="19">
        <v>89</v>
      </c>
      <c r="B780" s="19" t="s">
        <v>1341</v>
      </c>
      <c r="C780" s="41"/>
      <c r="D780" s="21"/>
      <c r="E780" s="22" t="s">
        <v>858</v>
      </c>
      <c r="F780" s="21"/>
      <c r="G780" s="21"/>
      <c r="H780" s="21"/>
      <c r="I780" s="72"/>
      <c r="J780" s="33"/>
      <c r="K780" s="33"/>
      <c r="L780" s="34"/>
      <c r="M780" s="34"/>
      <c r="N780" s="34"/>
      <c r="O780" s="34"/>
      <c r="P780" s="65"/>
      <c r="Q780" s="65"/>
    </row>
    <row r="781" spans="1:17" s="103" customFormat="1" ht="30" x14ac:dyDescent="0.25">
      <c r="A781" s="25"/>
      <c r="B781" s="25"/>
      <c r="C781" s="25"/>
      <c r="D781" s="89" t="s">
        <v>859</v>
      </c>
      <c r="E781" s="46" t="s">
        <v>860</v>
      </c>
      <c r="F781" s="28">
        <v>0</v>
      </c>
      <c r="G781" s="28">
        <v>150</v>
      </c>
      <c r="H781" s="28">
        <v>20</v>
      </c>
      <c r="I781" s="28">
        <v>50</v>
      </c>
      <c r="J781" s="50">
        <f t="shared" si="591"/>
        <v>220</v>
      </c>
      <c r="K781" s="50">
        <f t="shared" si="592"/>
        <v>1100</v>
      </c>
      <c r="L781" s="30">
        <v>4</v>
      </c>
      <c r="M781" s="30">
        <f t="shared" si="593"/>
        <v>0</v>
      </c>
      <c r="N781" s="30">
        <f t="shared" si="594"/>
        <v>3000</v>
      </c>
      <c r="O781" s="30">
        <f t="shared" si="595"/>
        <v>400</v>
      </c>
      <c r="P781" s="48">
        <f>I781*L781*5</f>
        <v>1000</v>
      </c>
      <c r="Q781" s="48">
        <f>L781*K781</f>
        <v>4400</v>
      </c>
    </row>
    <row r="782" spans="1:17" s="9" customFormat="1" ht="21" x14ac:dyDescent="0.25">
      <c r="A782" s="10"/>
      <c r="B782" s="10"/>
      <c r="C782" s="11"/>
      <c r="D782" s="12"/>
      <c r="E782" s="32"/>
      <c r="F782" s="14"/>
      <c r="G782" s="14"/>
      <c r="H782" s="14"/>
      <c r="I782" s="14"/>
      <c r="J782" s="15"/>
      <c r="K782" s="15"/>
      <c r="L782" s="16"/>
      <c r="M782" s="17">
        <f t="shared" ref="M782:P782" si="597">SUM(M781)</f>
        <v>0</v>
      </c>
      <c r="N782" s="17">
        <f t="shared" si="597"/>
        <v>3000</v>
      </c>
      <c r="O782" s="17">
        <f t="shared" si="597"/>
        <v>400</v>
      </c>
      <c r="P782" s="17">
        <f t="shared" si="597"/>
        <v>1000</v>
      </c>
      <c r="Q782" s="18">
        <f>SUM(Q781)</f>
        <v>4400</v>
      </c>
    </row>
    <row r="783" spans="1:17" s="9" customFormat="1" ht="21" x14ac:dyDescent="0.25">
      <c r="A783" s="10"/>
      <c r="B783" s="10"/>
      <c r="C783" s="11"/>
      <c r="D783" s="12"/>
      <c r="E783" s="32"/>
      <c r="F783" s="14"/>
      <c r="G783" s="14"/>
      <c r="H783" s="14"/>
      <c r="I783" s="14"/>
      <c r="J783" s="15"/>
      <c r="K783" s="15"/>
      <c r="L783" s="16"/>
      <c r="M783" s="17"/>
      <c r="N783" s="17"/>
      <c r="O783" s="17"/>
      <c r="P783" s="17"/>
      <c r="Q783" s="18"/>
    </row>
    <row r="784" spans="1:17" ht="21" x14ac:dyDescent="0.25">
      <c r="A784" s="19">
        <v>90</v>
      </c>
      <c r="B784" s="19" t="s">
        <v>1341</v>
      </c>
      <c r="C784" s="41"/>
      <c r="D784" s="21"/>
      <c r="E784" s="22" t="s">
        <v>861</v>
      </c>
      <c r="F784" s="21"/>
      <c r="G784" s="21"/>
      <c r="H784" s="21"/>
      <c r="I784" s="72"/>
      <c r="J784" s="33"/>
      <c r="K784" s="33"/>
      <c r="L784" s="34"/>
      <c r="M784" s="34"/>
      <c r="N784" s="34"/>
      <c r="O784" s="34"/>
      <c r="P784" s="65"/>
      <c r="Q784" s="65"/>
    </row>
    <row r="785" spans="1:17" x14ac:dyDescent="0.25">
      <c r="A785" s="25"/>
      <c r="B785" s="25"/>
      <c r="C785" s="25"/>
      <c r="D785" s="89" t="s">
        <v>862</v>
      </c>
      <c r="E785" s="46" t="s">
        <v>863</v>
      </c>
      <c r="F785" s="28">
        <v>500</v>
      </c>
      <c r="G785" s="28">
        <v>1000</v>
      </c>
      <c r="H785" s="28">
        <v>500</v>
      </c>
      <c r="I785" s="28">
        <v>0</v>
      </c>
      <c r="J785" s="50">
        <f t="shared" si="591"/>
        <v>2000</v>
      </c>
      <c r="K785" s="50">
        <f t="shared" si="592"/>
        <v>10000</v>
      </c>
      <c r="L785" s="30">
        <v>0.6</v>
      </c>
      <c r="M785" s="30">
        <f t="shared" si="593"/>
        <v>1500</v>
      </c>
      <c r="N785" s="30">
        <f t="shared" si="594"/>
        <v>3000</v>
      </c>
      <c r="O785" s="30">
        <f t="shared" si="595"/>
        <v>1500</v>
      </c>
      <c r="P785" s="48">
        <f>I785*L785*5</f>
        <v>0</v>
      </c>
      <c r="Q785" s="48">
        <f>L785*K785</f>
        <v>6000</v>
      </c>
    </row>
    <row r="786" spans="1:17" s="9" customFormat="1" ht="21" x14ac:dyDescent="0.25">
      <c r="A786" s="10"/>
      <c r="B786" s="10"/>
      <c r="C786" s="11"/>
      <c r="D786" s="12"/>
      <c r="E786" s="32"/>
      <c r="F786" s="14"/>
      <c r="G786" s="14"/>
      <c r="H786" s="14"/>
      <c r="I786" s="14"/>
      <c r="J786" s="15"/>
      <c r="K786" s="15"/>
      <c r="L786" s="16"/>
      <c r="M786" s="17">
        <f t="shared" ref="M786:P786" si="598">SUM(M785)</f>
        <v>1500</v>
      </c>
      <c r="N786" s="17">
        <f t="shared" si="598"/>
        <v>3000</v>
      </c>
      <c r="O786" s="17">
        <f t="shared" si="598"/>
        <v>1500</v>
      </c>
      <c r="P786" s="17">
        <f t="shared" si="598"/>
        <v>0</v>
      </c>
      <c r="Q786" s="18">
        <f>SUM(Q785)</f>
        <v>6000</v>
      </c>
    </row>
    <row r="787" spans="1:17" s="9" customFormat="1" ht="21" x14ac:dyDescent="0.25">
      <c r="A787" s="10"/>
      <c r="B787" s="10"/>
      <c r="C787" s="11"/>
      <c r="D787" s="12"/>
      <c r="E787" s="32"/>
      <c r="F787" s="14"/>
      <c r="G787" s="14"/>
      <c r="H787" s="14"/>
      <c r="I787" s="14"/>
      <c r="J787" s="15"/>
      <c r="K787" s="15"/>
      <c r="L787" s="16"/>
      <c r="M787" s="17"/>
      <c r="N787" s="17"/>
      <c r="O787" s="17"/>
      <c r="P787" s="17"/>
      <c r="Q787" s="18"/>
    </row>
    <row r="788" spans="1:17" ht="21" x14ac:dyDescent="0.25">
      <c r="A788" s="19">
        <v>91</v>
      </c>
      <c r="B788" s="19" t="s">
        <v>1340</v>
      </c>
      <c r="C788" s="41"/>
      <c r="D788" s="21"/>
      <c r="E788" s="22" t="s">
        <v>864</v>
      </c>
      <c r="F788" s="21"/>
      <c r="G788" s="21"/>
      <c r="H788" s="21"/>
      <c r="I788" s="72"/>
      <c r="J788" s="33"/>
      <c r="K788" s="33"/>
      <c r="L788" s="34"/>
      <c r="M788" s="34"/>
      <c r="N788" s="34"/>
      <c r="O788" s="34"/>
      <c r="P788" s="65"/>
      <c r="Q788" s="65"/>
    </row>
    <row r="789" spans="1:17" ht="30" x14ac:dyDescent="0.25">
      <c r="A789" s="25"/>
      <c r="B789" s="25"/>
      <c r="C789" s="25" t="s">
        <v>800</v>
      </c>
      <c r="D789" s="89" t="s">
        <v>865</v>
      </c>
      <c r="E789" s="46" t="s">
        <v>866</v>
      </c>
      <c r="F789" s="28">
        <v>5000</v>
      </c>
      <c r="G789" s="28">
        <v>15000</v>
      </c>
      <c r="H789" s="28">
        <v>2500</v>
      </c>
      <c r="I789" s="28">
        <v>5200</v>
      </c>
      <c r="J789" s="50">
        <f t="shared" ref="J789:J808" si="599">SUM(F789:I789)</f>
        <v>27700</v>
      </c>
      <c r="K789" s="50">
        <f t="shared" ref="K789:K808" si="600">J789*5</f>
        <v>138500</v>
      </c>
      <c r="L789" s="30">
        <v>1.37</v>
      </c>
      <c r="M789" s="30">
        <f t="shared" ref="M789:M808" si="601">F789*L789*5</f>
        <v>34250.000000000007</v>
      </c>
      <c r="N789" s="30">
        <f t="shared" ref="N789:N808" si="602">G789*L789*5</f>
        <v>102750</v>
      </c>
      <c r="O789" s="30">
        <f t="shared" ref="O789:O808" si="603">H789*L789*5</f>
        <v>17125.000000000004</v>
      </c>
      <c r="P789" s="48">
        <f t="shared" ref="P789:P808" si="604">I789*L789*5</f>
        <v>35620.000000000007</v>
      </c>
      <c r="Q789" s="48">
        <f t="shared" ref="Q789:Q808" si="605">L789*K789</f>
        <v>189745.00000000003</v>
      </c>
    </row>
    <row r="790" spans="1:17" x14ac:dyDescent="0.25">
      <c r="A790" s="25"/>
      <c r="B790" s="25"/>
      <c r="C790" s="25" t="s">
        <v>802</v>
      </c>
      <c r="D790" s="89" t="s">
        <v>865</v>
      </c>
      <c r="E790" s="46" t="s">
        <v>867</v>
      </c>
      <c r="F790" s="28">
        <v>300000</v>
      </c>
      <c r="G790" s="28">
        <v>420000</v>
      </c>
      <c r="H790" s="28">
        <v>3000</v>
      </c>
      <c r="I790" s="28">
        <v>35100</v>
      </c>
      <c r="J790" s="50">
        <f t="shared" si="599"/>
        <v>758100</v>
      </c>
      <c r="K790" s="50">
        <f t="shared" si="600"/>
        <v>3790500</v>
      </c>
      <c r="L790" s="30">
        <v>0.1</v>
      </c>
      <c r="M790" s="30">
        <f t="shared" si="601"/>
        <v>150000</v>
      </c>
      <c r="N790" s="30">
        <f t="shared" si="602"/>
        <v>210000</v>
      </c>
      <c r="O790" s="30">
        <f t="shared" si="603"/>
        <v>1500</v>
      </c>
      <c r="P790" s="48">
        <f t="shared" si="604"/>
        <v>17550</v>
      </c>
      <c r="Q790" s="48">
        <f t="shared" si="605"/>
        <v>379050</v>
      </c>
    </row>
    <row r="791" spans="1:17" ht="30" x14ac:dyDescent="0.25">
      <c r="A791" s="25"/>
      <c r="B791" s="25"/>
      <c r="C791" s="25" t="s">
        <v>1421</v>
      </c>
      <c r="D791" s="89" t="s">
        <v>865</v>
      </c>
      <c r="E791" s="46" t="s">
        <v>868</v>
      </c>
      <c r="F791" s="28">
        <v>100</v>
      </c>
      <c r="G791" s="28">
        <v>300</v>
      </c>
      <c r="H791" s="28">
        <v>150</v>
      </c>
      <c r="I791" s="28">
        <v>20</v>
      </c>
      <c r="J791" s="50">
        <f t="shared" si="599"/>
        <v>570</v>
      </c>
      <c r="K791" s="50">
        <f t="shared" si="600"/>
        <v>2850</v>
      </c>
      <c r="L791" s="30">
        <v>8</v>
      </c>
      <c r="M791" s="30">
        <f t="shared" si="601"/>
        <v>4000</v>
      </c>
      <c r="N791" s="30">
        <f t="shared" si="602"/>
        <v>12000</v>
      </c>
      <c r="O791" s="30">
        <f t="shared" si="603"/>
        <v>6000</v>
      </c>
      <c r="P791" s="48">
        <f t="shared" si="604"/>
        <v>800</v>
      </c>
      <c r="Q791" s="48">
        <f t="shared" si="605"/>
        <v>22800</v>
      </c>
    </row>
    <row r="792" spans="1:17" ht="45" x14ac:dyDescent="0.25">
      <c r="A792" s="25"/>
      <c r="B792" s="25"/>
      <c r="C792" s="25" t="s">
        <v>1422</v>
      </c>
      <c r="D792" s="89" t="s">
        <v>865</v>
      </c>
      <c r="E792" s="46" t="s">
        <v>869</v>
      </c>
      <c r="F792" s="28">
        <v>200000</v>
      </c>
      <c r="G792" s="28">
        <v>1000000</v>
      </c>
      <c r="H792" s="28">
        <v>400000</v>
      </c>
      <c r="I792" s="28"/>
      <c r="J792" s="50">
        <f t="shared" si="599"/>
        <v>1600000</v>
      </c>
      <c r="K792" s="50">
        <f t="shared" si="600"/>
        <v>8000000</v>
      </c>
      <c r="L792" s="30">
        <v>0.05</v>
      </c>
      <c r="M792" s="30">
        <f t="shared" si="601"/>
        <v>50000</v>
      </c>
      <c r="N792" s="30">
        <f t="shared" si="602"/>
        <v>250000</v>
      </c>
      <c r="O792" s="30">
        <f t="shared" si="603"/>
        <v>100000</v>
      </c>
      <c r="P792" s="48">
        <f t="shared" si="604"/>
        <v>0</v>
      </c>
      <c r="Q792" s="48">
        <f t="shared" si="605"/>
        <v>400000</v>
      </c>
    </row>
    <row r="793" spans="1:17" ht="45" x14ac:dyDescent="0.25">
      <c r="A793" s="25"/>
      <c r="B793" s="25"/>
      <c r="C793" s="25" t="s">
        <v>1423</v>
      </c>
      <c r="D793" s="89" t="s">
        <v>865</v>
      </c>
      <c r="E793" s="46" t="s">
        <v>870</v>
      </c>
      <c r="F793" s="28">
        <v>1000</v>
      </c>
      <c r="G793" s="28">
        <v>1000</v>
      </c>
      <c r="H793" s="28">
        <v>500</v>
      </c>
      <c r="I793" s="28">
        <v>100</v>
      </c>
      <c r="J793" s="50">
        <f t="shared" si="599"/>
        <v>2600</v>
      </c>
      <c r="K793" s="50">
        <f t="shared" si="600"/>
        <v>13000</v>
      </c>
      <c r="L793" s="30">
        <v>0.5</v>
      </c>
      <c r="M793" s="30">
        <f t="shared" si="601"/>
        <v>2500</v>
      </c>
      <c r="N793" s="30">
        <f t="shared" si="602"/>
        <v>2500</v>
      </c>
      <c r="O793" s="30">
        <f t="shared" si="603"/>
        <v>1250</v>
      </c>
      <c r="P793" s="48">
        <f t="shared" si="604"/>
        <v>250</v>
      </c>
      <c r="Q793" s="48">
        <f t="shared" si="605"/>
        <v>6500</v>
      </c>
    </row>
    <row r="794" spans="1:17" ht="45" x14ac:dyDescent="0.25">
      <c r="A794" s="25"/>
      <c r="B794" s="25"/>
      <c r="C794" s="25" t="s">
        <v>1424</v>
      </c>
      <c r="D794" s="89" t="s">
        <v>865</v>
      </c>
      <c r="E794" s="46" t="s">
        <v>871</v>
      </c>
      <c r="F794" s="28">
        <v>1000</v>
      </c>
      <c r="G794" s="28">
        <v>30000</v>
      </c>
      <c r="H794" s="28">
        <v>300</v>
      </c>
      <c r="I794" s="28"/>
      <c r="J794" s="50">
        <f t="shared" si="599"/>
        <v>31300</v>
      </c>
      <c r="K794" s="50">
        <f t="shared" si="600"/>
        <v>156500</v>
      </c>
      <c r="L794" s="30">
        <v>0.5</v>
      </c>
      <c r="M794" s="30">
        <f t="shared" si="601"/>
        <v>2500</v>
      </c>
      <c r="N794" s="30">
        <f t="shared" si="602"/>
        <v>75000</v>
      </c>
      <c r="O794" s="30">
        <f t="shared" si="603"/>
        <v>750</v>
      </c>
      <c r="P794" s="48">
        <f t="shared" si="604"/>
        <v>0</v>
      </c>
      <c r="Q794" s="48">
        <f t="shared" si="605"/>
        <v>78250</v>
      </c>
    </row>
    <row r="795" spans="1:17" ht="45" x14ac:dyDescent="0.25">
      <c r="A795" s="25"/>
      <c r="B795" s="25"/>
      <c r="C795" s="25" t="s">
        <v>1425</v>
      </c>
      <c r="D795" s="89" t="s">
        <v>865</v>
      </c>
      <c r="E795" s="46" t="s">
        <v>872</v>
      </c>
      <c r="F795" s="28">
        <v>1000</v>
      </c>
      <c r="G795" s="28">
        <v>100</v>
      </c>
      <c r="H795" s="28">
        <v>100</v>
      </c>
      <c r="I795" s="28"/>
      <c r="J795" s="50">
        <f t="shared" si="599"/>
        <v>1200</v>
      </c>
      <c r="K795" s="50">
        <f t="shared" si="600"/>
        <v>6000</v>
      </c>
      <c r="L795" s="30">
        <v>1.6</v>
      </c>
      <c r="M795" s="30">
        <f t="shared" si="601"/>
        <v>8000</v>
      </c>
      <c r="N795" s="30">
        <f t="shared" si="602"/>
        <v>800</v>
      </c>
      <c r="O795" s="30">
        <f t="shared" si="603"/>
        <v>800</v>
      </c>
      <c r="P795" s="48">
        <f t="shared" si="604"/>
        <v>0</v>
      </c>
      <c r="Q795" s="48">
        <f t="shared" si="605"/>
        <v>9600</v>
      </c>
    </row>
    <row r="796" spans="1:17" ht="45" x14ac:dyDescent="0.25">
      <c r="A796" s="25"/>
      <c r="B796" s="25"/>
      <c r="C796" s="25" t="s">
        <v>1426</v>
      </c>
      <c r="D796" s="89" t="s">
        <v>865</v>
      </c>
      <c r="E796" s="46" t="s">
        <v>873</v>
      </c>
      <c r="F796" s="28">
        <v>500</v>
      </c>
      <c r="G796" s="28">
        <v>50</v>
      </c>
      <c r="H796" s="28">
        <v>50</v>
      </c>
      <c r="I796" s="28"/>
      <c r="J796" s="50">
        <f t="shared" si="599"/>
        <v>600</v>
      </c>
      <c r="K796" s="50">
        <f t="shared" si="600"/>
        <v>3000</v>
      </c>
      <c r="L796" s="30">
        <v>2.5</v>
      </c>
      <c r="M796" s="30">
        <f t="shared" si="601"/>
        <v>6250</v>
      </c>
      <c r="N796" s="30">
        <f t="shared" si="602"/>
        <v>625</v>
      </c>
      <c r="O796" s="30">
        <f t="shared" si="603"/>
        <v>625</v>
      </c>
      <c r="P796" s="48">
        <f t="shared" si="604"/>
        <v>0</v>
      </c>
      <c r="Q796" s="48">
        <f t="shared" si="605"/>
        <v>7500</v>
      </c>
    </row>
    <row r="797" spans="1:17" ht="45" x14ac:dyDescent="0.25">
      <c r="A797" s="25"/>
      <c r="B797" s="25"/>
      <c r="C797" s="25" t="s">
        <v>1427</v>
      </c>
      <c r="D797" s="89" t="s">
        <v>865</v>
      </c>
      <c r="E797" s="46" t="s">
        <v>874</v>
      </c>
      <c r="F797" s="28"/>
      <c r="G797" s="28">
        <v>10000</v>
      </c>
      <c r="H797" s="28">
        <v>10000</v>
      </c>
      <c r="I797" s="28"/>
      <c r="J797" s="50">
        <f>SUM(F797:I797)</f>
        <v>20000</v>
      </c>
      <c r="K797" s="50">
        <f>J797*5</f>
        <v>100000</v>
      </c>
      <c r="L797" s="30">
        <v>1.8</v>
      </c>
      <c r="M797" s="30">
        <f>F797*L797*5</f>
        <v>0</v>
      </c>
      <c r="N797" s="30">
        <f>G797*L797*5</f>
        <v>90000</v>
      </c>
      <c r="O797" s="30">
        <f>H797*L797*5</f>
        <v>90000</v>
      </c>
      <c r="P797" s="48">
        <f>I797*L797*5</f>
        <v>0</v>
      </c>
      <c r="Q797" s="48">
        <f>L797*K797</f>
        <v>180000</v>
      </c>
    </row>
    <row r="798" spans="1:17" ht="30" x14ac:dyDescent="0.25">
      <c r="A798" s="25"/>
      <c r="B798" s="25"/>
      <c r="C798" s="25" t="s">
        <v>1428</v>
      </c>
      <c r="D798" s="89" t="s">
        <v>865</v>
      </c>
      <c r="E798" s="46" t="s">
        <v>875</v>
      </c>
      <c r="F798" s="28"/>
      <c r="G798" s="28">
        <v>200</v>
      </c>
      <c r="H798" s="28">
        <v>120</v>
      </c>
      <c r="I798" s="28">
        <v>40</v>
      </c>
      <c r="J798" s="50">
        <f>SUM(F798:I798)</f>
        <v>360</v>
      </c>
      <c r="K798" s="50">
        <f>J798*5</f>
        <v>1800</v>
      </c>
      <c r="L798" s="30">
        <v>2</v>
      </c>
      <c r="M798" s="30">
        <f>F798*L798*5</f>
        <v>0</v>
      </c>
      <c r="N798" s="30">
        <f>G798*L798*5</f>
        <v>2000</v>
      </c>
      <c r="O798" s="30">
        <f>H798*L798*5</f>
        <v>1200</v>
      </c>
      <c r="P798" s="48">
        <f>I798*L798*5</f>
        <v>400</v>
      </c>
      <c r="Q798" s="48">
        <f>L798*K798</f>
        <v>3600</v>
      </c>
    </row>
    <row r="799" spans="1:17" s="9" customFormat="1" ht="21" x14ac:dyDescent="0.25">
      <c r="A799" s="10"/>
      <c r="B799" s="10"/>
      <c r="C799" s="11"/>
      <c r="D799" s="12"/>
      <c r="E799" s="32"/>
      <c r="F799" s="14"/>
      <c r="G799" s="14"/>
      <c r="H799" s="14"/>
      <c r="I799" s="14"/>
      <c r="J799" s="15"/>
      <c r="K799" s="15"/>
      <c r="L799" s="16"/>
      <c r="M799" s="17">
        <f>SUM(M789:M798)</f>
        <v>257500</v>
      </c>
      <c r="N799" s="17">
        <f>SUM(N789:N798)</f>
        <v>745675</v>
      </c>
      <c r="O799" s="17">
        <f>SUM(O789:O798)</f>
        <v>219250</v>
      </c>
      <c r="P799" s="17">
        <f>SUM(P789:P798)</f>
        <v>54620.000000000007</v>
      </c>
      <c r="Q799" s="18">
        <f>SUM(Q789:Q798)</f>
        <v>1277045</v>
      </c>
    </row>
    <row r="800" spans="1:17" s="9" customFormat="1" ht="21" x14ac:dyDescent="0.25">
      <c r="A800" s="10"/>
      <c r="B800" s="10"/>
      <c r="C800" s="11"/>
      <c r="D800" s="12"/>
      <c r="E800" s="32"/>
      <c r="F800" s="14"/>
      <c r="G800" s="14"/>
      <c r="H800" s="14"/>
      <c r="I800" s="14"/>
      <c r="J800" s="15"/>
      <c r="K800" s="15"/>
      <c r="L800" s="16"/>
      <c r="M800" s="17"/>
      <c r="N800" s="17"/>
      <c r="O800" s="17"/>
      <c r="P800" s="17"/>
      <c r="Q800" s="18"/>
    </row>
    <row r="801" spans="1:17" ht="21" x14ac:dyDescent="0.25">
      <c r="A801" s="19">
        <v>92</v>
      </c>
      <c r="B801" s="19" t="s">
        <v>1340</v>
      </c>
      <c r="C801" s="41"/>
      <c r="D801" s="21"/>
      <c r="E801" s="22" t="s">
        <v>876</v>
      </c>
      <c r="F801" s="21"/>
      <c r="G801" s="21"/>
      <c r="H801" s="21"/>
      <c r="I801" s="72"/>
      <c r="J801" s="33"/>
      <c r="K801" s="33"/>
      <c r="L801" s="34"/>
      <c r="M801" s="34"/>
      <c r="N801" s="34"/>
      <c r="O801" s="34"/>
      <c r="P801" s="65"/>
      <c r="Q801" s="65"/>
    </row>
    <row r="802" spans="1:17" x14ac:dyDescent="0.25">
      <c r="A802" s="25"/>
      <c r="B802" s="25"/>
      <c r="C802" s="25" t="s">
        <v>806</v>
      </c>
      <c r="D802" s="89" t="s">
        <v>877</v>
      </c>
      <c r="E802" s="46" t="s">
        <v>878</v>
      </c>
      <c r="F802" s="28"/>
      <c r="G802" s="28">
        <v>100</v>
      </c>
      <c r="H802" s="112">
        <v>800</v>
      </c>
      <c r="I802" s="28"/>
      <c r="J802" s="50">
        <f t="shared" si="599"/>
        <v>900</v>
      </c>
      <c r="K802" s="50">
        <f t="shared" si="600"/>
        <v>4500</v>
      </c>
      <c r="L802" s="30">
        <v>0.74</v>
      </c>
      <c r="M802" s="30">
        <f t="shared" si="601"/>
        <v>0</v>
      </c>
      <c r="N802" s="30">
        <f t="shared" si="602"/>
        <v>370</v>
      </c>
      <c r="O802" s="30">
        <f t="shared" si="603"/>
        <v>2960</v>
      </c>
      <c r="P802" s="48">
        <f t="shared" si="604"/>
        <v>0</v>
      </c>
      <c r="Q802" s="48">
        <f t="shared" si="605"/>
        <v>3330</v>
      </c>
    </row>
    <row r="803" spans="1:17" x14ac:dyDescent="0.25">
      <c r="A803" s="25"/>
      <c r="B803" s="25"/>
      <c r="C803" s="25" t="s">
        <v>1429</v>
      </c>
      <c r="D803" s="89" t="s">
        <v>877</v>
      </c>
      <c r="E803" s="46" t="s">
        <v>879</v>
      </c>
      <c r="F803" s="28"/>
      <c r="G803" s="28">
        <v>500</v>
      </c>
      <c r="H803" s="112">
        <v>300</v>
      </c>
      <c r="I803" s="28"/>
      <c r="J803" s="50">
        <f t="shared" si="599"/>
        <v>800</v>
      </c>
      <c r="K803" s="50">
        <f t="shared" si="600"/>
        <v>4000</v>
      </c>
      <c r="L803" s="30">
        <v>0.65</v>
      </c>
      <c r="M803" s="30">
        <f t="shared" si="601"/>
        <v>0</v>
      </c>
      <c r="N803" s="30">
        <f t="shared" si="602"/>
        <v>1625</v>
      </c>
      <c r="O803" s="30">
        <f t="shared" si="603"/>
        <v>975</v>
      </c>
      <c r="P803" s="48">
        <f t="shared" si="604"/>
        <v>0</v>
      </c>
      <c r="Q803" s="48">
        <f t="shared" si="605"/>
        <v>2600</v>
      </c>
    </row>
    <row r="804" spans="1:17" ht="30" x14ac:dyDescent="0.25">
      <c r="A804" s="25"/>
      <c r="B804" s="25"/>
      <c r="C804" s="25" t="s">
        <v>1430</v>
      </c>
      <c r="D804" s="89" t="s">
        <v>877</v>
      </c>
      <c r="E804" s="46" t="s">
        <v>880</v>
      </c>
      <c r="F804" s="28"/>
      <c r="G804" s="28">
        <v>2000</v>
      </c>
      <c r="H804" s="112">
        <v>1800</v>
      </c>
      <c r="I804" s="28"/>
      <c r="J804" s="50">
        <f t="shared" si="599"/>
        <v>3800</v>
      </c>
      <c r="K804" s="50">
        <f t="shared" si="600"/>
        <v>19000</v>
      </c>
      <c r="L804" s="30">
        <v>0.41599999999999998</v>
      </c>
      <c r="M804" s="30">
        <f t="shared" si="601"/>
        <v>0</v>
      </c>
      <c r="N804" s="30">
        <f t="shared" si="602"/>
        <v>4160</v>
      </c>
      <c r="O804" s="30">
        <f t="shared" si="603"/>
        <v>3744</v>
      </c>
      <c r="P804" s="48">
        <f t="shared" si="604"/>
        <v>0</v>
      </c>
      <c r="Q804" s="48">
        <f t="shared" si="605"/>
        <v>7904</v>
      </c>
    </row>
    <row r="805" spans="1:17" ht="30" x14ac:dyDescent="0.25">
      <c r="A805" s="25"/>
      <c r="B805" s="25"/>
      <c r="C805" s="25" t="s">
        <v>1431</v>
      </c>
      <c r="D805" s="89" t="s">
        <v>877</v>
      </c>
      <c r="E805" s="46" t="s">
        <v>881</v>
      </c>
      <c r="F805" s="28"/>
      <c r="G805" s="28">
        <v>1000</v>
      </c>
      <c r="H805" s="112">
        <v>700</v>
      </c>
      <c r="I805" s="28"/>
      <c r="J805" s="50">
        <f t="shared" si="599"/>
        <v>1700</v>
      </c>
      <c r="K805" s="50">
        <f t="shared" si="600"/>
        <v>8500</v>
      </c>
      <c r="L805" s="30">
        <v>0.92</v>
      </c>
      <c r="M805" s="30">
        <f t="shared" si="601"/>
        <v>0</v>
      </c>
      <c r="N805" s="30">
        <f t="shared" si="602"/>
        <v>4600</v>
      </c>
      <c r="O805" s="30">
        <f t="shared" si="603"/>
        <v>3220</v>
      </c>
      <c r="P805" s="48">
        <f t="shared" si="604"/>
        <v>0</v>
      </c>
      <c r="Q805" s="48">
        <f t="shared" si="605"/>
        <v>7820</v>
      </c>
    </row>
    <row r="806" spans="1:17" ht="30" x14ac:dyDescent="0.25">
      <c r="A806" s="25"/>
      <c r="B806" s="25"/>
      <c r="C806" s="25" t="s">
        <v>1432</v>
      </c>
      <c r="D806" s="89" t="s">
        <v>877</v>
      </c>
      <c r="E806" s="113" t="s">
        <v>882</v>
      </c>
      <c r="F806" s="28"/>
      <c r="G806" s="28">
        <v>10</v>
      </c>
      <c r="H806" s="28">
        <v>5</v>
      </c>
      <c r="I806" s="28"/>
      <c r="J806" s="50">
        <f>SUM(F806:I806)</f>
        <v>15</v>
      </c>
      <c r="K806" s="50">
        <f>J806*5</f>
        <v>75</v>
      </c>
      <c r="L806" s="30">
        <v>174.07</v>
      </c>
      <c r="M806" s="30">
        <f>F806*L806*5</f>
        <v>0</v>
      </c>
      <c r="N806" s="30">
        <f>G806*L806*5</f>
        <v>8703.5</v>
      </c>
      <c r="O806" s="30">
        <f>H806*L806*5</f>
        <v>4351.75</v>
      </c>
      <c r="P806" s="48">
        <f>I806*L806*5</f>
        <v>0</v>
      </c>
      <c r="Q806" s="48">
        <f>L806*K806</f>
        <v>13055.25</v>
      </c>
    </row>
    <row r="807" spans="1:17" ht="30" x14ac:dyDescent="0.25">
      <c r="A807" s="25"/>
      <c r="B807" s="25"/>
      <c r="C807" s="25" t="s">
        <v>1433</v>
      </c>
      <c r="D807" s="89" t="s">
        <v>883</v>
      </c>
      <c r="E807" s="46" t="s">
        <v>884</v>
      </c>
      <c r="F807" s="28"/>
      <c r="G807" s="28">
        <v>200</v>
      </c>
      <c r="H807" s="112">
        <v>100</v>
      </c>
      <c r="I807" s="28"/>
      <c r="J807" s="50">
        <f t="shared" si="599"/>
        <v>300</v>
      </c>
      <c r="K807" s="50">
        <f t="shared" si="600"/>
        <v>1500</v>
      </c>
      <c r="L807" s="30">
        <v>3.25</v>
      </c>
      <c r="M807" s="30">
        <f t="shared" si="601"/>
        <v>0</v>
      </c>
      <c r="N807" s="30">
        <f t="shared" si="602"/>
        <v>3250</v>
      </c>
      <c r="O807" s="30">
        <f t="shared" si="603"/>
        <v>1625</v>
      </c>
      <c r="P807" s="48">
        <f t="shared" si="604"/>
        <v>0</v>
      </c>
      <c r="Q807" s="48">
        <f t="shared" si="605"/>
        <v>4875</v>
      </c>
    </row>
    <row r="808" spans="1:17" ht="30" x14ac:dyDescent="0.25">
      <c r="A808" s="25"/>
      <c r="B808" s="25"/>
      <c r="C808" s="25" t="s">
        <v>1434</v>
      </c>
      <c r="D808" s="89" t="s">
        <v>883</v>
      </c>
      <c r="E808" s="46" t="s">
        <v>885</v>
      </c>
      <c r="F808" s="28"/>
      <c r="G808" s="28">
        <v>1000</v>
      </c>
      <c r="H808" s="112">
        <v>600</v>
      </c>
      <c r="I808" s="28"/>
      <c r="J808" s="50">
        <f t="shared" si="599"/>
        <v>1600</v>
      </c>
      <c r="K808" s="50">
        <f t="shared" si="600"/>
        <v>8000</v>
      </c>
      <c r="L808" s="30">
        <v>3.25</v>
      </c>
      <c r="M808" s="30">
        <f t="shared" si="601"/>
        <v>0</v>
      </c>
      <c r="N808" s="30">
        <f t="shared" si="602"/>
        <v>16250</v>
      </c>
      <c r="O808" s="30">
        <f t="shared" si="603"/>
        <v>9750</v>
      </c>
      <c r="P808" s="48">
        <f t="shared" si="604"/>
        <v>0</v>
      </c>
      <c r="Q808" s="48">
        <f t="shared" si="605"/>
        <v>26000</v>
      </c>
    </row>
    <row r="809" spans="1:17" s="9" customFormat="1" ht="21" x14ac:dyDescent="0.25">
      <c r="A809" s="10"/>
      <c r="B809" s="10"/>
      <c r="C809" s="11"/>
      <c r="D809" s="12"/>
      <c r="E809" s="32"/>
      <c r="F809" s="14"/>
      <c r="G809" s="14"/>
      <c r="H809" s="14"/>
      <c r="I809" s="14"/>
      <c r="J809" s="15"/>
      <c r="K809" s="15"/>
      <c r="L809" s="16"/>
      <c r="M809" s="17">
        <f>SUM(M802:M808)</f>
        <v>0</v>
      </c>
      <c r="N809" s="17">
        <f>SUM(N802:N808)</f>
        <v>38958.5</v>
      </c>
      <c r="O809" s="17">
        <f>SUM(O802:O808)</f>
        <v>26625.75</v>
      </c>
      <c r="P809" s="17">
        <f>SUM(P802:P808)</f>
        <v>0</v>
      </c>
      <c r="Q809" s="18">
        <f>SUM(Q802:Q808)</f>
        <v>65584.25</v>
      </c>
    </row>
    <row r="810" spans="1:17" s="9" customFormat="1" ht="21" x14ac:dyDescent="0.25">
      <c r="A810" s="10"/>
      <c r="B810" s="10"/>
      <c r="C810" s="11"/>
      <c r="D810" s="12"/>
      <c r="E810" s="32"/>
      <c r="F810" s="14"/>
      <c r="G810" s="14"/>
      <c r="H810" s="14"/>
      <c r="I810" s="14"/>
      <c r="J810" s="15"/>
      <c r="K810" s="15"/>
      <c r="L810" s="16"/>
      <c r="M810" s="17"/>
      <c r="N810" s="17"/>
      <c r="O810" s="17"/>
      <c r="P810" s="17"/>
      <c r="Q810" s="18"/>
    </row>
    <row r="811" spans="1:17" ht="21" x14ac:dyDescent="0.25">
      <c r="A811" s="19">
        <v>93</v>
      </c>
      <c r="B811" s="19" t="s">
        <v>1340</v>
      </c>
      <c r="C811" s="41"/>
      <c r="D811" s="21"/>
      <c r="E811" s="22" t="s">
        <v>886</v>
      </c>
      <c r="F811" s="21"/>
      <c r="G811" s="21"/>
      <c r="H811" s="21"/>
      <c r="I811" s="72"/>
      <c r="J811" s="33"/>
      <c r="K811" s="33"/>
      <c r="L811" s="34"/>
      <c r="M811" s="34"/>
      <c r="N811" s="34"/>
      <c r="O811" s="34"/>
      <c r="P811" s="65"/>
      <c r="Q811" s="65"/>
    </row>
    <row r="812" spans="1:17" ht="30" x14ac:dyDescent="0.25">
      <c r="A812" s="25"/>
      <c r="B812" s="25"/>
      <c r="C812" s="25"/>
      <c r="D812" s="89" t="s">
        <v>887</v>
      </c>
      <c r="E812" s="46" t="s">
        <v>888</v>
      </c>
      <c r="F812" s="49">
        <v>5000</v>
      </c>
      <c r="G812" s="49">
        <v>12000</v>
      </c>
      <c r="H812" s="49">
        <v>6000</v>
      </c>
      <c r="I812" s="49">
        <v>30</v>
      </c>
      <c r="J812" s="50">
        <f>SUM(F812:I812)</f>
        <v>23030</v>
      </c>
      <c r="K812" s="50">
        <f>J812*5</f>
        <v>115150</v>
      </c>
      <c r="L812" s="30">
        <v>0.4</v>
      </c>
      <c r="M812" s="30">
        <f>F812*L812*5</f>
        <v>10000</v>
      </c>
      <c r="N812" s="30">
        <f>G812*L812*5</f>
        <v>24000</v>
      </c>
      <c r="O812" s="30">
        <f>H812*L812*5</f>
        <v>12000</v>
      </c>
      <c r="P812" s="48">
        <f>I812*L812*5</f>
        <v>60</v>
      </c>
      <c r="Q812" s="48">
        <f>L812*K812</f>
        <v>46060</v>
      </c>
    </row>
    <row r="813" spans="1:17" x14ac:dyDescent="0.25">
      <c r="A813" s="10"/>
      <c r="B813" s="10"/>
      <c r="C813" s="10"/>
      <c r="D813" s="12"/>
      <c r="E813" s="12"/>
      <c r="F813" s="14"/>
      <c r="G813" s="14"/>
      <c r="H813" s="14"/>
      <c r="I813" s="14"/>
      <c r="J813" s="114"/>
      <c r="K813" s="114"/>
      <c r="L813" s="16"/>
      <c r="M813" s="52">
        <f t="shared" ref="M813:Q813" si="606">SUM(M812)</f>
        <v>10000</v>
      </c>
      <c r="N813" s="52">
        <f t="shared" si="606"/>
        <v>24000</v>
      </c>
      <c r="O813" s="52">
        <f t="shared" si="606"/>
        <v>12000</v>
      </c>
      <c r="P813" s="52">
        <f t="shared" si="606"/>
        <v>60</v>
      </c>
      <c r="Q813" s="53">
        <f t="shared" si="606"/>
        <v>46060</v>
      </c>
    </row>
    <row r="814" spans="1:17" x14ac:dyDescent="0.25">
      <c r="A814" s="10"/>
      <c r="B814" s="10"/>
      <c r="C814" s="10"/>
      <c r="D814" s="12"/>
      <c r="E814" s="12"/>
      <c r="F814" s="14"/>
      <c r="G814" s="14"/>
      <c r="H814" s="14"/>
      <c r="I814" s="14"/>
      <c r="J814" s="114"/>
      <c r="K814" s="114"/>
      <c r="L814" s="16"/>
      <c r="M814" s="52"/>
      <c r="N814" s="52"/>
      <c r="O814" s="52"/>
      <c r="P814" s="52"/>
      <c r="Q814" s="53"/>
    </row>
    <row r="815" spans="1:17" ht="21" x14ac:dyDescent="0.25">
      <c r="A815" s="19">
        <v>94</v>
      </c>
      <c r="B815" s="19" t="s">
        <v>1341</v>
      </c>
      <c r="C815" s="41"/>
      <c r="D815" s="21"/>
      <c r="E815" s="22" t="s">
        <v>893</v>
      </c>
      <c r="F815" s="22"/>
      <c r="G815" s="21"/>
      <c r="H815" s="21"/>
      <c r="I815" s="72"/>
      <c r="J815" s="33"/>
      <c r="K815" s="33"/>
      <c r="L815" s="34"/>
      <c r="M815" s="34"/>
      <c r="N815" s="34"/>
      <c r="O815" s="34"/>
      <c r="P815" s="65"/>
      <c r="Q815" s="65"/>
    </row>
    <row r="816" spans="1:17" s="115" customFormat="1" ht="54" customHeight="1" x14ac:dyDescent="0.25">
      <c r="A816" s="25"/>
      <c r="B816" s="25"/>
      <c r="C816" s="89"/>
      <c r="D816" s="89" t="s">
        <v>895</v>
      </c>
      <c r="E816" s="46" t="s">
        <v>896</v>
      </c>
      <c r="F816" s="179">
        <v>500</v>
      </c>
      <c r="G816" s="28">
        <v>1000</v>
      </c>
      <c r="H816" s="28">
        <v>300</v>
      </c>
      <c r="I816" s="28">
        <v>1000</v>
      </c>
      <c r="J816" s="50">
        <f t="shared" ref="J816" si="607">SUM(F816:I816)</f>
        <v>2800</v>
      </c>
      <c r="K816" s="50">
        <f t="shared" ref="K816:K820" si="608">J816*5</f>
        <v>14000</v>
      </c>
      <c r="L816" s="30">
        <v>20</v>
      </c>
      <c r="M816" s="30">
        <f t="shared" ref="M816:M820" si="609">F816*L816*5</f>
        <v>50000</v>
      </c>
      <c r="N816" s="30">
        <f t="shared" ref="N816:N820" si="610">G816*L816*5</f>
        <v>100000</v>
      </c>
      <c r="O816" s="30">
        <f t="shared" ref="O816:O820" si="611">H816*L816*5</f>
        <v>30000</v>
      </c>
      <c r="P816" s="48">
        <f>I816*L816*5</f>
        <v>100000</v>
      </c>
      <c r="Q816" s="48">
        <f>L816*K816</f>
        <v>280000</v>
      </c>
    </row>
    <row r="817" spans="1:17" s="9" customFormat="1" ht="21" x14ac:dyDescent="0.25">
      <c r="A817" s="10"/>
      <c r="B817" s="10"/>
      <c r="C817" s="11"/>
      <c r="D817" s="12"/>
      <c r="E817" s="32"/>
      <c r="F817" s="14"/>
      <c r="G817" s="14"/>
      <c r="H817" s="14"/>
      <c r="I817" s="14"/>
      <c r="J817" s="15"/>
      <c r="K817" s="15"/>
      <c r="L817" s="16"/>
      <c r="M817" s="17">
        <f t="shared" ref="M817:P817" si="612">SUM(M816)</f>
        <v>50000</v>
      </c>
      <c r="N817" s="17">
        <f t="shared" si="612"/>
        <v>100000</v>
      </c>
      <c r="O817" s="17">
        <f t="shared" si="612"/>
        <v>30000</v>
      </c>
      <c r="P817" s="17">
        <f t="shared" si="612"/>
        <v>100000</v>
      </c>
      <c r="Q817" s="18">
        <f>SUM(Q816)</f>
        <v>280000</v>
      </c>
    </row>
    <row r="818" spans="1:17" s="9" customFormat="1" ht="21" x14ac:dyDescent="0.25">
      <c r="A818" s="10"/>
      <c r="B818" s="10"/>
      <c r="C818" s="11"/>
      <c r="D818" s="12"/>
      <c r="E818" s="32"/>
      <c r="F818" s="14"/>
      <c r="G818" s="14"/>
      <c r="H818" s="14"/>
      <c r="I818" s="14"/>
      <c r="J818" s="15"/>
      <c r="K818" s="15"/>
      <c r="L818" s="16"/>
      <c r="M818" s="17"/>
      <c r="N818" s="17"/>
      <c r="O818" s="17"/>
      <c r="P818" s="17"/>
      <c r="Q818" s="18"/>
    </row>
    <row r="819" spans="1:17" ht="21" x14ac:dyDescent="0.25">
      <c r="A819" s="19">
        <v>95</v>
      </c>
      <c r="B819" s="19" t="s">
        <v>1340</v>
      </c>
      <c r="C819" s="41"/>
      <c r="D819" s="21"/>
      <c r="E819" s="22" t="s">
        <v>889</v>
      </c>
      <c r="F819" s="21"/>
      <c r="G819" s="21"/>
      <c r="H819" s="21"/>
      <c r="I819" s="72"/>
      <c r="J819" s="33"/>
      <c r="K819" s="33"/>
      <c r="L819" s="34"/>
      <c r="M819" s="34"/>
      <c r="N819" s="34"/>
      <c r="O819" s="34"/>
      <c r="P819" s="65"/>
      <c r="Q819" s="65"/>
    </row>
    <row r="820" spans="1:17" s="116" customFormat="1" ht="36" customHeight="1" x14ac:dyDescent="0.2">
      <c r="A820" s="25"/>
      <c r="B820" s="25"/>
      <c r="C820" s="25"/>
      <c r="D820" s="89" t="s">
        <v>891</v>
      </c>
      <c r="E820" s="46" t="s">
        <v>892</v>
      </c>
      <c r="F820" s="28">
        <v>0</v>
      </c>
      <c r="G820" s="28">
        <v>200</v>
      </c>
      <c r="H820" s="28">
        <v>100</v>
      </c>
      <c r="I820" s="28">
        <v>100</v>
      </c>
      <c r="J820" s="50">
        <f t="shared" ref="J820" si="613">SUM(F820:I820)</f>
        <v>400</v>
      </c>
      <c r="K820" s="50">
        <f t="shared" si="608"/>
        <v>2000</v>
      </c>
      <c r="L820" s="30">
        <v>1</v>
      </c>
      <c r="M820" s="30">
        <f t="shared" si="609"/>
        <v>0</v>
      </c>
      <c r="N820" s="30">
        <f t="shared" si="610"/>
        <v>1000</v>
      </c>
      <c r="O820" s="30">
        <f t="shared" si="611"/>
        <v>500</v>
      </c>
      <c r="P820" s="48">
        <f>I820*L820*5</f>
        <v>500</v>
      </c>
      <c r="Q820" s="48">
        <f>L820*K820</f>
        <v>2000</v>
      </c>
    </row>
    <row r="821" spans="1:17" s="9" customFormat="1" ht="21" x14ac:dyDescent="0.25">
      <c r="A821" s="10"/>
      <c r="B821" s="10"/>
      <c r="C821" s="11"/>
      <c r="D821" s="12"/>
      <c r="E821" s="32"/>
      <c r="F821" s="14"/>
      <c r="G821" s="14"/>
      <c r="H821" s="14"/>
      <c r="I821" s="14"/>
      <c r="J821" s="15"/>
      <c r="K821" s="15"/>
      <c r="L821" s="16"/>
      <c r="M821" s="17">
        <f t="shared" ref="M821:P821" si="614">SUM(M820)</f>
        <v>0</v>
      </c>
      <c r="N821" s="17">
        <f t="shared" si="614"/>
        <v>1000</v>
      </c>
      <c r="O821" s="17">
        <f t="shared" si="614"/>
        <v>500</v>
      </c>
      <c r="P821" s="17">
        <f t="shared" si="614"/>
        <v>500</v>
      </c>
      <c r="Q821" s="18">
        <f>SUM(Q820)</f>
        <v>2000</v>
      </c>
    </row>
    <row r="822" spans="1:17" s="9" customFormat="1" ht="21" x14ac:dyDescent="0.25">
      <c r="A822" s="10"/>
      <c r="B822" s="10"/>
      <c r="C822" s="11"/>
      <c r="D822" s="12"/>
      <c r="E822" s="32"/>
      <c r="F822" s="14"/>
      <c r="G822" s="14"/>
      <c r="H822" s="14"/>
      <c r="I822" s="14"/>
      <c r="J822" s="15"/>
      <c r="K822" s="15"/>
      <c r="L822" s="16"/>
      <c r="M822" s="17"/>
      <c r="N822" s="17"/>
      <c r="O822" s="17"/>
      <c r="P822" s="17"/>
      <c r="Q822" s="18"/>
    </row>
    <row r="823" spans="1:17" ht="21" x14ac:dyDescent="0.25">
      <c r="A823" s="19">
        <v>96</v>
      </c>
      <c r="B823" s="19" t="s">
        <v>1340</v>
      </c>
      <c r="C823" s="41"/>
      <c r="D823" s="21"/>
      <c r="E823" s="22" t="s">
        <v>897</v>
      </c>
      <c r="F823" s="21"/>
      <c r="G823" s="21"/>
      <c r="H823" s="21"/>
      <c r="I823" s="72"/>
      <c r="J823" s="33"/>
      <c r="K823" s="33"/>
      <c r="L823" s="34"/>
      <c r="M823" s="34"/>
      <c r="N823" s="34"/>
      <c r="O823" s="34"/>
      <c r="P823" s="65"/>
      <c r="Q823" s="65"/>
    </row>
    <row r="824" spans="1:17" x14ac:dyDescent="0.25">
      <c r="A824" s="25"/>
      <c r="B824" s="25"/>
      <c r="C824" s="25"/>
      <c r="D824" s="89" t="s">
        <v>899</v>
      </c>
      <c r="E824" s="46" t="s">
        <v>900</v>
      </c>
      <c r="F824" s="28" t="s">
        <v>15</v>
      </c>
      <c r="G824" s="28" t="s">
        <v>15</v>
      </c>
      <c r="H824" s="28" t="s">
        <v>15</v>
      </c>
      <c r="I824" s="28" t="s">
        <v>15</v>
      </c>
      <c r="J824" s="50" t="s">
        <v>15</v>
      </c>
      <c r="K824" s="50" t="s">
        <v>15</v>
      </c>
      <c r="L824" s="30" t="s">
        <v>15</v>
      </c>
      <c r="M824" s="30"/>
      <c r="N824" s="30"/>
      <c r="O824" s="30"/>
      <c r="P824" s="48"/>
      <c r="Q824" s="48" t="s">
        <v>15</v>
      </c>
    </row>
    <row r="825" spans="1:17" x14ac:dyDescent="0.25">
      <c r="A825" s="117"/>
      <c r="B825" s="117"/>
      <c r="C825" s="25"/>
      <c r="D825" s="89"/>
      <c r="E825" s="56" t="s">
        <v>901</v>
      </c>
      <c r="F825" s="28">
        <v>150</v>
      </c>
      <c r="G825" s="28">
        <v>400</v>
      </c>
      <c r="H825" s="28">
        <v>50</v>
      </c>
      <c r="I825" s="28">
        <v>100</v>
      </c>
      <c r="J825" s="50">
        <f t="shared" ref="J825:J826" si="615">SUM(F825:I825)</f>
        <v>700</v>
      </c>
      <c r="K825" s="50">
        <f t="shared" ref="K825:K830" si="616">J825*5</f>
        <v>3500</v>
      </c>
      <c r="L825" s="30">
        <v>130</v>
      </c>
      <c r="M825" s="30">
        <f t="shared" ref="M825:M830" si="617">F825*L825*5</f>
        <v>97500</v>
      </c>
      <c r="N825" s="30">
        <f t="shared" ref="N825:N830" si="618">G825*L825*5</f>
        <v>260000</v>
      </c>
      <c r="O825" s="30">
        <f t="shared" ref="O825:O830" si="619">H825*L825*5</f>
        <v>32500</v>
      </c>
      <c r="P825" s="48">
        <f>I825*L825*5</f>
        <v>65000</v>
      </c>
      <c r="Q825" s="48">
        <f>L825*K825</f>
        <v>455000</v>
      </c>
    </row>
    <row r="826" spans="1:17" x14ac:dyDescent="0.25">
      <c r="A826" s="117"/>
      <c r="B826" s="117"/>
      <c r="C826" s="25"/>
      <c r="D826" s="89"/>
      <c r="E826" s="56" t="s">
        <v>901</v>
      </c>
      <c r="F826" s="28">
        <v>250</v>
      </c>
      <c r="G826" s="28">
        <v>400</v>
      </c>
      <c r="H826" s="28">
        <v>50</v>
      </c>
      <c r="I826" s="28">
        <v>100</v>
      </c>
      <c r="J826" s="50">
        <f t="shared" si="615"/>
        <v>800</v>
      </c>
      <c r="K826" s="50">
        <f t="shared" si="616"/>
        <v>4000</v>
      </c>
      <c r="L826" s="30">
        <v>130</v>
      </c>
      <c r="M826" s="30">
        <f t="shared" si="617"/>
        <v>162500</v>
      </c>
      <c r="N826" s="30">
        <f t="shared" si="618"/>
        <v>260000</v>
      </c>
      <c r="O826" s="30">
        <f t="shared" si="619"/>
        <v>32500</v>
      </c>
      <c r="P826" s="48">
        <f>I826*L826*5</f>
        <v>65000</v>
      </c>
      <c r="Q826" s="48">
        <f>L826*K826</f>
        <v>520000</v>
      </c>
    </row>
    <row r="827" spans="1:17" s="9" customFormat="1" ht="21" x14ac:dyDescent="0.25">
      <c r="A827" s="10"/>
      <c r="B827" s="10"/>
      <c r="C827" s="11"/>
      <c r="D827" s="12"/>
      <c r="E827" s="32"/>
      <c r="F827" s="14"/>
      <c r="G827" s="14"/>
      <c r="H827" s="14"/>
      <c r="I827" s="14"/>
      <c r="J827" s="15"/>
      <c r="K827" s="15"/>
      <c r="L827" s="16"/>
      <c r="M827" s="17">
        <f t="shared" ref="M827:P827" si="620">SUM(M824:M826)</f>
        <v>260000</v>
      </c>
      <c r="N827" s="17">
        <f t="shared" si="620"/>
        <v>520000</v>
      </c>
      <c r="O827" s="17">
        <f t="shared" si="620"/>
        <v>65000</v>
      </c>
      <c r="P827" s="17">
        <f t="shared" si="620"/>
        <v>130000</v>
      </c>
      <c r="Q827" s="18">
        <f>SUM(Q824:Q826)</f>
        <v>975000</v>
      </c>
    </row>
    <row r="828" spans="1:17" s="9" customFormat="1" ht="21" x14ac:dyDescent="0.25">
      <c r="A828" s="10"/>
      <c r="B828" s="10"/>
      <c r="C828" s="11"/>
      <c r="D828" s="12"/>
      <c r="E828" s="32"/>
      <c r="F828" s="14"/>
      <c r="G828" s="14"/>
      <c r="H828" s="14"/>
      <c r="I828" s="14"/>
      <c r="J828" s="15"/>
      <c r="K828" s="15"/>
      <c r="L828" s="16"/>
      <c r="M828" s="17"/>
      <c r="N828" s="17"/>
      <c r="O828" s="17"/>
      <c r="P828" s="17"/>
      <c r="Q828" s="18"/>
    </row>
    <row r="829" spans="1:17" ht="42" x14ac:dyDescent="0.25">
      <c r="A829" s="19">
        <v>97</v>
      </c>
      <c r="B829" s="19" t="s">
        <v>1340</v>
      </c>
      <c r="C829" s="41"/>
      <c r="D829" s="21"/>
      <c r="E829" s="22" t="s">
        <v>902</v>
      </c>
      <c r="F829" s="21"/>
      <c r="G829" s="21"/>
      <c r="H829" s="21"/>
      <c r="I829" s="72"/>
      <c r="J829" s="33"/>
      <c r="K829" s="33"/>
      <c r="L829" s="34"/>
      <c r="M829" s="34"/>
      <c r="N829" s="34"/>
      <c r="O829" s="34"/>
      <c r="P829" s="65"/>
      <c r="Q829" s="65"/>
    </row>
    <row r="830" spans="1:17" ht="30" x14ac:dyDescent="0.25">
      <c r="A830" s="25"/>
      <c r="B830" s="25"/>
      <c r="C830" s="25"/>
      <c r="D830" s="89" t="s">
        <v>891</v>
      </c>
      <c r="E830" s="46" t="s">
        <v>903</v>
      </c>
      <c r="F830" s="49">
        <v>400</v>
      </c>
      <c r="G830" s="49">
        <v>500</v>
      </c>
      <c r="H830" s="49">
        <v>100</v>
      </c>
      <c r="I830" s="49">
        <v>500</v>
      </c>
      <c r="J830" s="50">
        <f t="shared" ref="J830" si="621">SUM(F830:I830)</f>
        <v>1500</v>
      </c>
      <c r="K830" s="50">
        <f t="shared" si="616"/>
        <v>7500</v>
      </c>
      <c r="L830" s="30">
        <v>6</v>
      </c>
      <c r="M830" s="30">
        <f t="shared" si="617"/>
        <v>12000</v>
      </c>
      <c r="N830" s="30">
        <f t="shared" si="618"/>
        <v>15000</v>
      </c>
      <c r="O830" s="30">
        <f t="shared" si="619"/>
        <v>3000</v>
      </c>
      <c r="P830" s="48">
        <f>I830*L830*5</f>
        <v>15000</v>
      </c>
      <c r="Q830" s="48">
        <f>L830*K830</f>
        <v>45000</v>
      </c>
    </row>
    <row r="831" spans="1:17" s="9" customFormat="1" ht="21" x14ac:dyDescent="0.25">
      <c r="A831" s="10"/>
      <c r="B831" s="10"/>
      <c r="C831" s="11"/>
      <c r="D831" s="12"/>
      <c r="E831" s="32"/>
      <c r="F831" s="14"/>
      <c r="G831" s="14"/>
      <c r="H831" s="14"/>
      <c r="I831" s="14"/>
      <c r="J831" s="15"/>
      <c r="K831" s="15"/>
      <c r="L831" s="16"/>
      <c r="M831" s="17">
        <f t="shared" ref="M831:P831" si="622">SUM(M830)</f>
        <v>12000</v>
      </c>
      <c r="N831" s="17">
        <f t="shared" si="622"/>
        <v>15000</v>
      </c>
      <c r="O831" s="17">
        <f t="shared" si="622"/>
        <v>3000</v>
      </c>
      <c r="P831" s="17">
        <f t="shared" si="622"/>
        <v>15000</v>
      </c>
      <c r="Q831" s="18">
        <f>SUM(Q830)</f>
        <v>45000</v>
      </c>
    </row>
    <row r="832" spans="1:17" s="9" customFormat="1" ht="21" x14ac:dyDescent="0.25">
      <c r="A832" s="10"/>
      <c r="B832" s="10"/>
      <c r="C832" s="11"/>
      <c r="D832" s="12"/>
      <c r="E832" s="32"/>
      <c r="F832" s="14"/>
      <c r="G832" s="14"/>
      <c r="H832" s="14"/>
      <c r="I832" s="14"/>
      <c r="J832" s="15"/>
      <c r="K832" s="15"/>
      <c r="L832" s="16"/>
      <c r="M832" s="17"/>
      <c r="N832" s="17"/>
      <c r="O832" s="17"/>
      <c r="P832" s="17"/>
      <c r="Q832" s="18"/>
    </row>
    <row r="833" spans="1:17" ht="42" x14ac:dyDescent="0.25">
      <c r="A833" s="19">
        <v>98</v>
      </c>
      <c r="B833" s="19" t="s">
        <v>1340</v>
      </c>
      <c r="C833" s="41"/>
      <c r="D833" s="21"/>
      <c r="E833" s="22" t="s">
        <v>904</v>
      </c>
      <c r="F833" s="21"/>
      <c r="G833" s="21"/>
      <c r="H833" s="21"/>
      <c r="I833" s="72"/>
      <c r="J833" s="33"/>
      <c r="K833" s="33"/>
      <c r="L833" s="34"/>
      <c r="M833" s="34"/>
      <c r="N833" s="34"/>
      <c r="O833" s="34"/>
      <c r="P833" s="65"/>
      <c r="Q833" s="65"/>
    </row>
    <row r="834" spans="1:17" s="115" customFormat="1" ht="49.5" customHeight="1" x14ac:dyDescent="0.25">
      <c r="A834" s="25"/>
      <c r="B834" s="25"/>
      <c r="C834" s="25"/>
      <c r="D834" s="89" t="s">
        <v>905</v>
      </c>
      <c r="E834" s="46" t="s">
        <v>906</v>
      </c>
      <c r="F834" s="28" t="s">
        <v>15</v>
      </c>
      <c r="G834" s="28" t="s">
        <v>15</v>
      </c>
      <c r="H834" s="28" t="s">
        <v>15</v>
      </c>
      <c r="I834" s="28" t="s">
        <v>15</v>
      </c>
      <c r="J834" s="118"/>
      <c r="K834" s="119"/>
      <c r="L834" s="30"/>
      <c r="M834" s="30"/>
      <c r="N834" s="30"/>
      <c r="O834" s="30"/>
      <c r="P834" s="48"/>
      <c r="Q834" s="120"/>
    </row>
    <row r="835" spans="1:17" x14ac:dyDescent="0.25">
      <c r="A835" s="117"/>
      <c r="B835" s="117"/>
      <c r="C835" s="25"/>
      <c r="D835" s="89" t="s">
        <v>907</v>
      </c>
      <c r="E835" s="56" t="s">
        <v>908</v>
      </c>
      <c r="F835" s="28">
        <v>100</v>
      </c>
      <c r="G835" s="28">
        <v>100</v>
      </c>
      <c r="H835" s="28">
        <v>350</v>
      </c>
      <c r="I835" s="28">
        <v>0</v>
      </c>
      <c r="J835" s="50">
        <f t="shared" ref="J835:J845" si="623">SUM(F835:I835)</f>
        <v>550</v>
      </c>
      <c r="K835" s="50">
        <f t="shared" ref="K835:K845" si="624">J835*5</f>
        <v>2750</v>
      </c>
      <c r="L835" s="30">
        <v>25</v>
      </c>
      <c r="M835" s="30">
        <f t="shared" ref="M835:M845" si="625">F835*L835*5</f>
        <v>12500</v>
      </c>
      <c r="N835" s="30">
        <f t="shared" ref="N835:N845" si="626">G835*L835*5</f>
        <v>12500</v>
      </c>
      <c r="O835" s="30">
        <f t="shared" ref="O835:O845" si="627">H835*L835*5</f>
        <v>43750</v>
      </c>
      <c r="P835" s="48">
        <f t="shared" ref="P835:P841" si="628">I835*L835*5</f>
        <v>0</v>
      </c>
      <c r="Q835" s="48">
        <f t="shared" ref="Q835:Q841" si="629">L835*K835</f>
        <v>68750</v>
      </c>
    </row>
    <row r="836" spans="1:17" x14ac:dyDescent="0.25">
      <c r="A836" s="117"/>
      <c r="B836" s="117"/>
      <c r="C836" s="25"/>
      <c r="D836" s="89" t="s">
        <v>909</v>
      </c>
      <c r="E836" s="56" t="s">
        <v>910</v>
      </c>
      <c r="F836" s="28">
        <v>240</v>
      </c>
      <c r="G836" s="28">
        <v>0</v>
      </c>
      <c r="H836" s="28">
        <v>100</v>
      </c>
      <c r="I836" s="28">
        <v>50</v>
      </c>
      <c r="J836" s="50">
        <f t="shared" si="623"/>
        <v>390</v>
      </c>
      <c r="K836" s="50">
        <f t="shared" si="624"/>
        <v>1950</v>
      </c>
      <c r="L836" s="30">
        <v>14</v>
      </c>
      <c r="M836" s="30">
        <f t="shared" si="625"/>
        <v>16800</v>
      </c>
      <c r="N836" s="30">
        <f t="shared" si="626"/>
        <v>0</v>
      </c>
      <c r="O836" s="30">
        <f t="shared" si="627"/>
        <v>7000</v>
      </c>
      <c r="P836" s="48">
        <f t="shared" si="628"/>
        <v>3500</v>
      </c>
      <c r="Q836" s="48">
        <f t="shared" si="629"/>
        <v>27300</v>
      </c>
    </row>
    <row r="837" spans="1:17" x14ac:dyDescent="0.25">
      <c r="A837" s="117"/>
      <c r="B837" s="117"/>
      <c r="C837" s="25"/>
      <c r="D837" s="89" t="s">
        <v>907</v>
      </c>
      <c r="E837" s="56" t="s">
        <v>911</v>
      </c>
      <c r="F837" s="28">
        <v>40</v>
      </c>
      <c r="G837" s="28">
        <v>200</v>
      </c>
      <c r="H837" s="28">
        <v>200</v>
      </c>
      <c r="I837" s="28">
        <v>50</v>
      </c>
      <c r="J837" s="50">
        <f t="shared" si="623"/>
        <v>490</v>
      </c>
      <c r="K837" s="50">
        <f t="shared" si="624"/>
        <v>2450</v>
      </c>
      <c r="L837" s="30">
        <v>16</v>
      </c>
      <c r="M837" s="30">
        <f t="shared" si="625"/>
        <v>3200</v>
      </c>
      <c r="N837" s="30">
        <f t="shared" si="626"/>
        <v>16000</v>
      </c>
      <c r="O837" s="30">
        <f t="shared" si="627"/>
        <v>16000</v>
      </c>
      <c r="P837" s="48">
        <f t="shared" si="628"/>
        <v>4000</v>
      </c>
      <c r="Q837" s="48">
        <f t="shared" si="629"/>
        <v>39200</v>
      </c>
    </row>
    <row r="838" spans="1:17" x14ac:dyDescent="0.25">
      <c r="A838" s="117"/>
      <c r="B838" s="117"/>
      <c r="C838" s="25"/>
      <c r="D838" s="89"/>
      <c r="E838" s="56" t="s">
        <v>912</v>
      </c>
      <c r="F838" s="28">
        <v>10</v>
      </c>
      <c r="G838" s="28">
        <v>100</v>
      </c>
      <c r="H838" s="28">
        <v>100</v>
      </c>
      <c r="I838" s="28">
        <v>50</v>
      </c>
      <c r="J838" s="50">
        <f t="shared" si="623"/>
        <v>260</v>
      </c>
      <c r="K838" s="50">
        <f t="shared" si="624"/>
        <v>1300</v>
      </c>
      <c r="L838" s="30">
        <v>29</v>
      </c>
      <c r="M838" s="30">
        <f t="shared" si="625"/>
        <v>1450</v>
      </c>
      <c r="N838" s="30">
        <f t="shared" si="626"/>
        <v>14500</v>
      </c>
      <c r="O838" s="30">
        <f t="shared" si="627"/>
        <v>14500</v>
      </c>
      <c r="P838" s="48">
        <f t="shared" si="628"/>
        <v>7250</v>
      </c>
      <c r="Q838" s="48">
        <f t="shared" si="629"/>
        <v>37700</v>
      </c>
    </row>
    <row r="839" spans="1:17" x14ac:dyDescent="0.25">
      <c r="A839" s="117"/>
      <c r="B839" s="117"/>
      <c r="C839" s="25"/>
      <c r="D839" s="89" t="s">
        <v>913</v>
      </c>
      <c r="E839" s="56" t="s">
        <v>914</v>
      </c>
      <c r="F839" s="28">
        <v>5</v>
      </c>
      <c r="G839" s="28">
        <v>400</v>
      </c>
      <c r="H839" s="28">
        <v>800</v>
      </c>
      <c r="I839" s="28">
        <v>50</v>
      </c>
      <c r="J839" s="50">
        <f t="shared" si="623"/>
        <v>1255</v>
      </c>
      <c r="K839" s="50">
        <f t="shared" si="624"/>
        <v>6275</v>
      </c>
      <c r="L839" s="30">
        <v>20</v>
      </c>
      <c r="M839" s="30">
        <f t="shared" si="625"/>
        <v>500</v>
      </c>
      <c r="N839" s="30">
        <f t="shared" si="626"/>
        <v>40000</v>
      </c>
      <c r="O839" s="30">
        <f t="shared" si="627"/>
        <v>80000</v>
      </c>
      <c r="P839" s="48">
        <f t="shared" si="628"/>
        <v>5000</v>
      </c>
      <c r="Q839" s="48">
        <f t="shared" si="629"/>
        <v>125500</v>
      </c>
    </row>
    <row r="840" spans="1:17" x14ac:dyDescent="0.25">
      <c r="A840" s="117"/>
      <c r="B840" s="117"/>
      <c r="C840" s="25"/>
      <c r="D840" s="89"/>
      <c r="E840" s="56" t="s">
        <v>915</v>
      </c>
      <c r="F840" s="28">
        <v>5</v>
      </c>
      <c r="G840" s="28">
        <v>300</v>
      </c>
      <c r="H840" s="28">
        <v>200</v>
      </c>
      <c r="I840" s="28">
        <v>50</v>
      </c>
      <c r="J840" s="50">
        <f t="shared" si="623"/>
        <v>555</v>
      </c>
      <c r="K840" s="50">
        <f t="shared" si="624"/>
        <v>2775</v>
      </c>
      <c r="L840" s="30">
        <v>29</v>
      </c>
      <c r="M840" s="30">
        <f t="shared" si="625"/>
        <v>725</v>
      </c>
      <c r="N840" s="30">
        <f t="shared" si="626"/>
        <v>43500</v>
      </c>
      <c r="O840" s="30">
        <f t="shared" si="627"/>
        <v>29000</v>
      </c>
      <c r="P840" s="48">
        <f t="shared" si="628"/>
        <v>7250</v>
      </c>
      <c r="Q840" s="48">
        <f t="shared" si="629"/>
        <v>80475</v>
      </c>
    </row>
    <row r="841" spans="1:17" x14ac:dyDescent="0.25">
      <c r="A841" s="117"/>
      <c r="B841" s="117"/>
      <c r="C841" s="25"/>
      <c r="D841" s="89"/>
      <c r="E841" s="56" t="s">
        <v>916</v>
      </c>
      <c r="F841" s="28">
        <v>0</v>
      </c>
      <c r="G841" s="28">
        <v>800</v>
      </c>
      <c r="H841" s="28">
        <v>50</v>
      </c>
      <c r="I841" s="28">
        <v>50</v>
      </c>
      <c r="J841" s="50">
        <f t="shared" si="623"/>
        <v>900</v>
      </c>
      <c r="K841" s="50">
        <f t="shared" si="624"/>
        <v>4500</v>
      </c>
      <c r="L841" s="30">
        <v>37.5</v>
      </c>
      <c r="M841" s="30">
        <f t="shared" si="625"/>
        <v>0</v>
      </c>
      <c r="N841" s="30">
        <f t="shared" si="626"/>
        <v>150000</v>
      </c>
      <c r="O841" s="30">
        <f t="shared" si="627"/>
        <v>9375</v>
      </c>
      <c r="P841" s="48">
        <f t="shared" si="628"/>
        <v>9375</v>
      </c>
      <c r="Q841" s="48">
        <f t="shared" si="629"/>
        <v>168750</v>
      </c>
    </row>
    <row r="842" spans="1:17" s="9" customFormat="1" ht="21" x14ac:dyDescent="0.25">
      <c r="A842" s="10"/>
      <c r="B842" s="10"/>
      <c r="C842" s="11"/>
      <c r="D842" s="12"/>
      <c r="E842" s="32"/>
      <c r="F842" s="14"/>
      <c r="G842" s="14"/>
      <c r="H842" s="14"/>
      <c r="I842" s="14"/>
      <c r="J842" s="15"/>
      <c r="K842" s="15"/>
      <c r="L842" s="16"/>
      <c r="M842" s="17">
        <f t="shared" ref="M842:P842" si="630">SUM(M834:M841)</f>
        <v>35175</v>
      </c>
      <c r="N842" s="17">
        <f t="shared" si="630"/>
        <v>276500</v>
      </c>
      <c r="O842" s="17">
        <f t="shared" si="630"/>
        <v>199625</v>
      </c>
      <c r="P842" s="17">
        <f t="shared" si="630"/>
        <v>36375</v>
      </c>
      <c r="Q842" s="18">
        <f>SUM(Q834:Q841)</f>
        <v>547675</v>
      </c>
    </row>
    <row r="843" spans="1:17" s="9" customFormat="1" ht="21" x14ac:dyDescent="0.25">
      <c r="A843" s="10"/>
      <c r="B843" s="10"/>
      <c r="C843" s="11"/>
      <c r="D843" s="12"/>
      <c r="E843" s="32"/>
      <c r="F843" s="14"/>
      <c r="G843" s="14"/>
      <c r="H843" s="14"/>
      <c r="I843" s="14"/>
      <c r="J843" s="15"/>
      <c r="K843" s="15"/>
      <c r="L843" s="16"/>
      <c r="M843" s="17"/>
      <c r="N843" s="17"/>
      <c r="O843" s="17"/>
      <c r="P843" s="17"/>
      <c r="Q843" s="18"/>
    </row>
    <row r="844" spans="1:17" ht="42" x14ac:dyDescent="0.25">
      <c r="A844" s="19">
        <v>99</v>
      </c>
      <c r="B844" s="19" t="s">
        <v>1340</v>
      </c>
      <c r="C844" s="41"/>
      <c r="D844" s="21"/>
      <c r="E844" s="22" t="s">
        <v>917</v>
      </c>
      <c r="F844" s="21"/>
      <c r="G844" s="21"/>
      <c r="H844" s="21"/>
      <c r="I844" s="72"/>
      <c r="J844" s="33"/>
      <c r="K844" s="33"/>
      <c r="L844" s="34"/>
      <c r="M844" s="34"/>
      <c r="N844" s="34"/>
      <c r="O844" s="34"/>
      <c r="P844" s="65"/>
      <c r="Q844" s="65"/>
    </row>
    <row r="845" spans="1:17" s="122" customFormat="1" ht="30" x14ac:dyDescent="0.2">
      <c r="A845" s="25"/>
      <c r="B845" s="25"/>
      <c r="C845" s="25"/>
      <c r="D845" s="121" t="s">
        <v>918</v>
      </c>
      <c r="E845" s="46" t="s">
        <v>919</v>
      </c>
      <c r="F845" s="28">
        <v>600</v>
      </c>
      <c r="G845" s="28">
        <v>50</v>
      </c>
      <c r="H845" s="28">
        <v>50</v>
      </c>
      <c r="I845" s="28">
        <v>50</v>
      </c>
      <c r="J845" s="50">
        <f t="shared" si="623"/>
        <v>750</v>
      </c>
      <c r="K845" s="50">
        <f t="shared" si="624"/>
        <v>3750</v>
      </c>
      <c r="L845" s="30">
        <v>350</v>
      </c>
      <c r="M845" s="30">
        <f t="shared" si="625"/>
        <v>1050000</v>
      </c>
      <c r="N845" s="30">
        <f t="shared" si="626"/>
        <v>87500</v>
      </c>
      <c r="O845" s="30">
        <f t="shared" si="627"/>
        <v>87500</v>
      </c>
      <c r="P845" s="48">
        <f>I845*L845*5</f>
        <v>87500</v>
      </c>
      <c r="Q845" s="48">
        <f>L845*K845</f>
        <v>1312500</v>
      </c>
    </row>
    <row r="846" spans="1:17" s="9" customFormat="1" ht="21" x14ac:dyDescent="0.25">
      <c r="A846" s="10"/>
      <c r="B846" s="10"/>
      <c r="C846" s="11"/>
      <c r="D846" s="12"/>
      <c r="E846" s="32"/>
      <c r="F846" s="14"/>
      <c r="G846" s="14"/>
      <c r="H846" s="14"/>
      <c r="I846" s="14"/>
      <c r="J846" s="15"/>
      <c r="K846" s="15"/>
      <c r="L846" s="16"/>
      <c r="M846" s="17">
        <f t="shared" ref="M846:P846" si="631">SUM(M845)</f>
        <v>1050000</v>
      </c>
      <c r="N846" s="17">
        <f t="shared" si="631"/>
        <v>87500</v>
      </c>
      <c r="O846" s="17">
        <f t="shared" si="631"/>
        <v>87500</v>
      </c>
      <c r="P846" s="17">
        <f t="shared" si="631"/>
        <v>87500</v>
      </c>
      <c r="Q846" s="18">
        <f>SUM(Q845)</f>
        <v>1312500</v>
      </c>
    </row>
    <row r="847" spans="1:17" s="9" customFormat="1" ht="21" x14ac:dyDescent="0.25">
      <c r="A847" s="10"/>
      <c r="B847" s="10"/>
      <c r="C847" s="11"/>
      <c r="D847" s="12"/>
      <c r="E847" s="32"/>
      <c r="F847" s="14"/>
      <c r="G847" s="14"/>
      <c r="H847" s="14"/>
      <c r="I847" s="14"/>
      <c r="J847" s="15"/>
      <c r="K847" s="15"/>
      <c r="L847" s="16"/>
      <c r="M847" s="17"/>
      <c r="N847" s="17"/>
      <c r="O847" s="17"/>
      <c r="P847" s="17"/>
      <c r="Q847" s="18"/>
    </row>
    <row r="848" spans="1:17" ht="42" x14ac:dyDescent="0.25">
      <c r="A848" s="19">
        <v>100</v>
      </c>
      <c r="B848" s="19" t="s">
        <v>1340</v>
      </c>
      <c r="C848" s="41"/>
      <c r="D848" s="21"/>
      <c r="E848" s="22" t="s">
        <v>920</v>
      </c>
      <c r="F848" s="21"/>
      <c r="G848" s="21"/>
      <c r="H848" s="21"/>
      <c r="I848" s="72"/>
      <c r="J848" s="33"/>
      <c r="K848" s="33"/>
      <c r="L848" s="34"/>
      <c r="M848" s="34"/>
      <c r="N848" s="34"/>
      <c r="O848" s="34"/>
      <c r="P848" s="65"/>
      <c r="Q848" s="65"/>
    </row>
    <row r="849" spans="1:17" s="122" customFormat="1" ht="30" x14ac:dyDescent="0.2">
      <c r="A849" s="25"/>
      <c r="B849" s="25"/>
      <c r="C849" s="25"/>
      <c r="D849" s="89" t="s">
        <v>921</v>
      </c>
      <c r="E849" s="46" t="s">
        <v>922</v>
      </c>
      <c r="F849" s="28"/>
      <c r="G849" s="28" t="s">
        <v>15</v>
      </c>
      <c r="H849" s="28" t="s">
        <v>15</v>
      </c>
      <c r="I849" s="28" t="s">
        <v>15</v>
      </c>
      <c r="J849" s="118"/>
      <c r="K849" s="123"/>
      <c r="L849" s="30"/>
      <c r="M849" s="30"/>
      <c r="N849" s="30"/>
      <c r="O849" s="30"/>
      <c r="P849" s="48"/>
      <c r="Q849" s="124"/>
    </row>
    <row r="850" spans="1:17" s="122" customFormat="1" x14ac:dyDescent="0.2">
      <c r="A850" s="100"/>
      <c r="B850" s="100"/>
      <c r="C850" s="25"/>
      <c r="D850" s="89"/>
      <c r="E850" s="125" t="s">
        <v>923</v>
      </c>
      <c r="F850" s="28">
        <v>0</v>
      </c>
      <c r="G850" s="28">
        <v>50</v>
      </c>
      <c r="H850" s="28">
        <v>100</v>
      </c>
      <c r="I850" s="28">
        <v>60</v>
      </c>
      <c r="J850" s="50">
        <f t="shared" ref="J850:J855" si="632">SUM(F850:I850)</f>
        <v>210</v>
      </c>
      <c r="K850" s="50">
        <f t="shared" ref="K850:K869" si="633">J850*5</f>
        <v>1050</v>
      </c>
      <c r="L850" s="30">
        <v>340</v>
      </c>
      <c r="M850" s="30">
        <f t="shared" ref="M850:M864" si="634">F850*L850*5</f>
        <v>0</v>
      </c>
      <c r="N850" s="30">
        <f t="shared" ref="N850:N864" si="635">G850*L850*5</f>
        <v>85000</v>
      </c>
      <c r="O850" s="30">
        <f t="shared" ref="O850:O864" si="636">H850*L850*5</f>
        <v>170000</v>
      </c>
      <c r="P850" s="48">
        <f>I850*L850*5</f>
        <v>102000</v>
      </c>
      <c r="Q850" s="48">
        <f>L850*K850</f>
        <v>357000</v>
      </c>
    </row>
    <row r="851" spans="1:17" s="122" customFormat="1" x14ac:dyDescent="0.2">
      <c r="A851" s="100"/>
      <c r="B851" s="100"/>
      <c r="C851" s="25"/>
      <c r="D851" s="89"/>
      <c r="E851" s="125" t="s">
        <v>924</v>
      </c>
      <c r="F851" s="28">
        <v>0</v>
      </c>
      <c r="G851" s="28">
        <v>10</v>
      </c>
      <c r="H851" s="28">
        <v>20</v>
      </c>
      <c r="I851" s="28">
        <v>10</v>
      </c>
      <c r="J851" s="50">
        <f t="shared" si="632"/>
        <v>40</v>
      </c>
      <c r="K851" s="50">
        <f t="shared" si="633"/>
        <v>200</v>
      </c>
      <c r="L851" s="30">
        <v>100</v>
      </c>
      <c r="M851" s="30">
        <f t="shared" si="634"/>
        <v>0</v>
      </c>
      <c r="N851" s="30">
        <f t="shared" si="635"/>
        <v>5000</v>
      </c>
      <c r="O851" s="30">
        <f t="shared" si="636"/>
        <v>10000</v>
      </c>
      <c r="P851" s="48">
        <f>I851*L851*5</f>
        <v>5000</v>
      </c>
      <c r="Q851" s="48">
        <f>L851*K851</f>
        <v>20000</v>
      </c>
    </row>
    <row r="852" spans="1:17" s="9" customFormat="1" ht="21" x14ac:dyDescent="0.25">
      <c r="A852" s="10"/>
      <c r="B852" s="10"/>
      <c r="C852" s="11"/>
      <c r="D852" s="12"/>
      <c r="E852" s="32"/>
      <c r="F852" s="14"/>
      <c r="G852" s="14"/>
      <c r="H852" s="14"/>
      <c r="I852" s="14"/>
      <c r="J852" s="15"/>
      <c r="K852" s="15"/>
      <c r="L852" s="16"/>
      <c r="M852" s="17">
        <f t="shared" ref="M852:P852" si="637">SUM(M850:M851)</f>
        <v>0</v>
      </c>
      <c r="N852" s="17">
        <f t="shared" si="637"/>
        <v>90000</v>
      </c>
      <c r="O852" s="17">
        <f t="shared" si="637"/>
        <v>180000</v>
      </c>
      <c r="P852" s="17">
        <f t="shared" si="637"/>
        <v>107000</v>
      </c>
      <c r="Q852" s="18">
        <f>SUM(Q850:Q851)</f>
        <v>377000</v>
      </c>
    </row>
    <row r="853" spans="1:17" s="9" customFormat="1" ht="21" x14ac:dyDescent="0.25">
      <c r="A853" s="10"/>
      <c r="B853" s="10"/>
      <c r="C853" s="11"/>
      <c r="D853" s="12"/>
      <c r="E853" s="32"/>
      <c r="F853" s="14"/>
      <c r="G853" s="14"/>
      <c r="H853" s="14"/>
      <c r="I853" s="14"/>
      <c r="J853" s="15"/>
      <c r="K853" s="15"/>
      <c r="L853" s="16"/>
      <c r="M853" s="17"/>
      <c r="N853" s="17"/>
      <c r="O853" s="17"/>
      <c r="P853" s="17"/>
      <c r="Q853" s="18"/>
    </row>
    <row r="854" spans="1:17" ht="42" x14ac:dyDescent="0.25">
      <c r="A854" s="19">
        <v>101</v>
      </c>
      <c r="B854" s="19" t="s">
        <v>1340</v>
      </c>
      <c r="C854" s="41"/>
      <c r="D854" s="21"/>
      <c r="E854" s="22" t="s">
        <v>925</v>
      </c>
      <c r="F854" s="21"/>
      <c r="G854" s="21"/>
      <c r="H854" s="21"/>
      <c r="I854" s="72"/>
      <c r="J854" s="33"/>
      <c r="K854" s="33"/>
      <c r="L854" s="34"/>
      <c r="M854" s="34"/>
      <c r="N854" s="34"/>
      <c r="O854" s="34"/>
      <c r="P854" s="65"/>
      <c r="Q854" s="65"/>
    </row>
    <row r="855" spans="1:17" ht="30" x14ac:dyDescent="0.25">
      <c r="A855" s="25"/>
      <c r="B855" s="25"/>
      <c r="C855" s="25"/>
      <c r="D855" s="89" t="s">
        <v>926</v>
      </c>
      <c r="E855" s="46" t="s">
        <v>927</v>
      </c>
      <c r="F855" s="28">
        <v>400</v>
      </c>
      <c r="G855" s="28">
        <v>800</v>
      </c>
      <c r="H855" s="28">
        <v>20</v>
      </c>
      <c r="I855" s="28">
        <v>100</v>
      </c>
      <c r="J855" s="50">
        <f t="shared" si="632"/>
        <v>1320</v>
      </c>
      <c r="K855" s="50">
        <f t="shared" si="633"/>
        <v>6600</v>
      </c>
      <c r="L855" s="30">
        <v>90</v>
      </c>
      <c r="M855" s="30">
        <f t="shared" si="634"/>
        <v>180000</v>
      </c>
      <c r="N855" s="30">
        <f t="shared" si="635"/>
        <v>360000</v>
      </c>
      <c r="O855" s="30">
        <f t="shared" si="636"/>
        <v>9000</v>
      </c>
      <c r="P855" s="48">
        <f>I855*L855*5</f>
        <v>45000</v>
      </c>
      <c r="Q855" s="48">
        <f>L855*K855</f>
        <v>594000</v>
      </c>
    </row>
    <row r="856" spans="1:17" s="9" customFormat="1" ht="21" x14ac:dyDescent="0.25">
      <c r="A856" s="10"/>
      <c r="B856" s="10"/>
      <c r="C856" s="11"/>
      <c r="D856" s="12"/>
      <c r="E856" s="32"/>
      <c r="F856" s="14"/>
      <c r="G856" s="14"/>
      <c r="H856" s="14"/>
      <c r="I856" s="14"/>
      <c r="J856" s="15"/>
      <c r="K856" s="15"/>
      <c r="L856" s="16"/>
      <c r="M856" s="17">
        <f t="shared" ref="M856:P856" si="638">SUM(M855)</f>
        <v>180000</v>
      </c>
      <c r="N856" s="17">
        <f t="shared" si="638"/>
        <v>360000</v>
      </c>
      <c r="O856" s="17">
        <f t="shared" si="638"/>
        <v>9000</v>
      </c>
      <c r="P856" s="17">
        <f t="shared" si="638"/>
        <v>45000</v>
      </c>
      <c r="Q856" s="18">
        <f>SUM(Q855)</f>
        <v>594000</v>
      </c>
    </row>
    <row r="857" spans="1:17" s="9" customFormat="1" ht="21" x14ac:dyDescent="0.25">
      <c r="A857" s="10"/>
      <c r="B857" s="10"/>
      <c r="C857" s="11"/>
      <c r="D857" s="12"/>
      <c r="E857" s="32"/>
      <c r="F857" s="14"/>
      <c r="G857" s="14"/>
      <c r="H857" s="14"/>
      <c r="I857" s="14"/>
      <c r="J857" s="15"/>
      <c r="K857" s="15"/>
      <c r="L857" s="16"/>
      <c r="M857" s="17"/>
      <c r="N857" s="17"/>
      <c r="O857" s="17"/>
      <c r="P857" s="17"/>
      <c r="Q857" s="18"/>
    </row>
    <row r="858" spans="1:17" ht="63" x14ac:dyDescent="0.25">
      <c r="A858" s="19">
        <v>102</v>
      </c>
      <c r="B858" s="19" t="s">
        <v>1340</v>
      </c>
      <c r="C858" s="41"/>
      <c r="D858" s="21"/>
      <c r="E858" s="22" t="s">
        <v>928</v>
      </c>
      <c r="F858" s="21"/>
      <c r="G858" s="21"/>
      <c r="H858" s="21"/>
      <c r="I858" s="72"/>
      <c r="J858" s="33"/>
      <c r="K858" s="33"/>
      <c r="L858" s="34"/>
      <c r="M858" s="34"/>
      <c r="N858" s="34"/>
      <c r="O858" s="34"/>
      <c r="P858" s="65"/>
      <c r="Q858" s="65"/>
    </row>
    <row r="859" spans="1:17" ht="45" x14ac:dyDescent="0.25">
      <c r="A859" s="36"/>
      <c r="B859" s="36"/>
      <c r="C859" s="25" t="s">
        <v>890</v>
      </c>
      <c r="D859" s="89" t="s">
        <v>926</v>
      </c>
      <c r="E859" s="46" t="s">
        <v>929</v>
      </c>
      <c r="F859" s="28">
        <v>400</v>
      </c>
      <c r="G859" s="28">
        <v>300</v>
      </c>
      <c r="H859" s="28">
        <v>20</v>
      </c>
      <c r="I859" s="28">
        <v>50</v>
      </c>
      <c r="J859" s="50">
        <f t="shared" ref="J859:J869" si="639">SUM(F859:I859)</f>
        <v>770</v>
      </c>
      <c r="K859" s="50">
        <f t="shared" si="633"/>
        <v>3850</v>
      </c>
      <c r="L859" s="30">
        <v>190</v>
      </c>
      <c r="M859" s="30">
        <f t="shared" si="634"/>
        <v>380000</v>
      </c>
      <c r="N859" s="30">
        <f t="shared" si="635"/>
        <v>285000</v>
      </c>
      <c r="O859" s="30">
        <f t="shared" si="636"/>
        <v>19000</v>
      </c>
      <c r="P859" s="48">
        <f>I859*L859*5</f>
        <v>47500</v>
      </c>
      <c r="Q859" s="48">
        <f>L859*K859</f>
        <v>731500</v>
      </c>
    </row>
    <row r="860" spans="1:17" ht="30" x14ac:dyDescent="0.25">
      <c r="A860" s="36"/>
      <c r="B860" s="36"/>
      <c r="C860" s="25" t="s">
        <v>1435</v>
      </c>
      <c r="D860" s="89" t="s">
        <v>926</v>
      </c>
      <c r="E860" s="46" t="s">
        <v>930</v>
      </c>
      <c r="F860" s="28">
        <v>400</v>
      </c>
      <c r="G860" s="28">
        <v>100</v>
      </c>
      <c r="H860" s="28">
        <v>20</v>
      </c>
      <c r="I860" s="28">
        <v>100</v>
      </c>
      <c r="J860" s="50">
        <f t="shared" si="639"/>
        <v>620</v>
      </c>
      <c r="K860" s="50">
        <f t="shared" si="633"/>
        <v>3100</v>
      </c>
      <c r="L860" s="30">
        <v>290</v>
      </c>
      <c r="M860" s="30">
        <f t="shared" si="634"/>
        <v>580000</v>
      </c>
      <c r="N860" s="30">
        <f t="shared" si="635"/>
        <v>145000</v>
      </c>
      <c r="O860" s="30">
        <f t="shared" si="636"/>
        <v>29000</v>
      </c>
      <c r="P860" s="48">
        <f>I860*L860*5</f>
        <v>145000</v>
      </c>
      <c r="Q860" s="48">
        <f>L860*K860</f>
        <v>899000</v>
      </c>
    </row>
    <row r="861" spans="1:17" s="9" customFormat="1" ht="21" x14ac:dyDescent="0.25">
      <c r="A861" s="10"/>
      <c r="B861" s="10"/>
      <c r="C861" s="11"/>
      <c r="D861" s="12"/>
      <c r="E861" s="32"/>
      <c r="F861" s="14"/>
      <c r="G861" s="14"/>
      <c r="H861" s="14"/>
      <c r="I861" s="14"/>
      <c r="J861" s="15"/>
      <c r="K861" s="15"/>
      <c r="L861" s="16"/>
      <c r="M861" s="17">
        <f t="shared" ref="M861:P861" si="640">SUM(M859:M860)</f>
        <v>960000</v>
      </c>
      <c r="N861" s="17">
        <f t="shared" si="640"/>
        <v>430000</v>
      </c>
      <c r="O861" s="17">
        <f t="shared" si="640"/>
        <v>48000</v>
      </c>
      <c r="P861" s="17">
        <f t="shared" si="640"/>
        <v>192500</v>
      </c>
      <c r="Q861" s="18">
        <f>SUM(Q859:Q860)</f>
        <v>1630500</v>
      </c>
    </row>
    <row r="862" spans="1:17" s="9" customFormat="1" ht="21" x14ac:dyDescent="0.25">
      <c r="A862" s="10"/>
      <c r="B862" s="10"/>
      <c r="C862" s="11"/>
      <c r="D862" s="12"/>
      <c r="E862" s="32"/>
      <c r="F862" s="14"/>
      <c r="G862" s="14"/>
      <c r="H862" s="14"/>
      <c r="I862" s="14"/>
      <c r="J862" s="15"/>
      <c r="K862" s="15"/>
      <c r="L862" s="16"/>
      <c r="M862" s="17"/>
      <c r="N862" s="17"/>
      <c r="O862" s="17"/>
      <c r="P862" s="17"/>
      <c r="Q862" s="18"/>
    </row>
    <row r="863" spans="1:17" ht="42" x14ac:dyDescent="0.25">
      <c r="A863" s="19">
        <v>103</v>
      </c>
      <c r="B863" s="19" t="s">
        <v>1340</v>
      </c>
      <c r="C863" s="41"/>
      <c r="D863" s="21"/>
      <c r="E863" s="22" t="s">
        <v>931</v>
      </c>
      <c r="F863" s="21"/>
      <c r="G863" s="21"/>
      <c r="H863" s="21"/>
      <c r="I863" s="72"/>
      <c r="J863" s="33"/>
      <c r="K863" s="33"/>
      <c r="L863" s="34"/>
      <c r="M863" s="34"/>
      <c r="N863" s="34"/>
      <c r="O863" s="34"/>
      <c r="P863" s="65"/>
      <c r="Q863" s="65"/>
    </row>
    <row r="864" spans="1:17" s="126" customFormat="1" ht="31.5" customHeight="1" x14ac:dyDescent="0.2">
      <c r="A864" s="36"/>
      <c r="B864" s="36"/>
      <c r="C864" s="25" t="s">
        <v>894</v>
      </c>
      <c r="D864" s="89" t="s">
        <v>932</v>
      </c>
      <c r="E864" s="46" t="s">
        <v>933</v>
      </c>
      <c r="F864" s="49">
        <v>0</v>
      </c>
      <c r="G864" s="49">
        <v>1000</v>
      </c>
      <c r="H864" s="49">
        <v>100</v>
      </c>
      <c r="I864" s="49">
        <v>100</v>
      </c>
      <c r="J864" s="50">
        <f t="shared" si="639"/>
        <v>1200</v>
      </c>
      <c r="K864" s="50">
        <f t="shared" si="633"/>
        <v>6000</v>
      </c>
      <c r="L864" s="30">
        <v>150</v>
      </c>
      <c r="M864" s="30">
        <f t="shared" si="634"/>
        <v>0</v>
      </c>
      <c r="N864" s="30">
        <f t="shared" si="635"/>
        <v>750000</v>
      </c>
      <c r="O864" s="30">
        <f t="shared" si="636"/>
        <v>75000</v>
      </c>
      <c r="P864" s="48">
        <f>I864*L864*5</f>
        <v>75000</v>
      </c>
      <c r="Q864" s="48">
        <f>L864*K864</f>
        <v>900000</v>
      </c>
    </row>
    <row r="865" spans="1:17" x14ac:dyDescent="0.25">
      <c r="A865" s="36"/>
      <c r="B865" s="36"/>
      <c r="C865" s="25" t="s">
        <v>1436</v>
      </c>
      <c r="D865" s="89" t="s">
        <v>932</v>
      </c>
      <c r="E865" s="46" t="s">
        <v>934</v>
      </c>
      <c r="F865" s="28" t="s">
        <v>15</v>
      </c>
      <c r="G865" s="28" t="s">
        <v>15</v>
      </c>
      <c r="H865" s="28" t="s">
        <v>15</v>
      </c>
      <c r="I865" s="28" t="s">
        <v>15</v>
      </c>
      <c r="J865" s="50" t="s">
        <v>15</v>
      </c>
      <c r="K865" s="50" t="s">
        <v>15</v>
      </c>
      <c r="L865" s="30" t="s">
        <v>15</v>
      </c>
      <c r="M865" s="30"/>
      <c r="N865" s="30"/>
      <c r="O865" s="30"/>
      <c r="P865" s="48"/>
      <c r="Q865" s="48" t="s">
        <v>15</v>
      </c>
    </row>
    <row r="866" spans="1:17" x14ac:dyDescent="0.25">
      <c r="A866" s="36"/>
      <c r="B866" s="36"/>
      <c r="C866" s="25"/>
      <c r="D866" s="89" t="s">
        <v>935</v>
      </c>
      <c r="E866" s="125" t="s">
        <v>936</v>
      </c>
      <c r="F866" s="28">
        <v>20</v>
      </c>
      <c r="G866" s="28">
        <v>160</v>
      </c>
      <c r="H866" s="28">
        <v>200</v>
      </c>
      <c r="I866" s="28">
        <v>100</v>
      </c>
      <c r="J866" s="50">
        <f t="shared" si="639"/>
        <v>480</v>
      </c>
      <c r="K866" s="50">
        <f t="shared" si="633"/>
        <v>2400</v>
      </c>
      <c r="L866" s="30">
        <v>170</v>
      </c>
      <c r="M866" s="30">
        <f t="shared" ref="M866:M869" si="641">F866*L866*5</f>
        <v>17000</v>
      </c>
      <c r="N866" s="30">
        <f t="shared" ref="N866:N869" si="642">G866*L866*5</f>
        <v>136000</v>
      </c>
      <c r="O866" s="30">
        <f t="shared" ref="O866:O869" si="643">H866*L866*5</f>
        <v>170000</v>
      </c>
      <c r="P866" s="48">
        <f>I866*L866*5</f>
        <v>85000</v>
      </c>
      <c r="Q866" s="48">
        <f>L866*K866</f>
        <v>408000</v>
      </c>
    </row>
    <row r="867" spans="1:17" s="127" customFormat="1" x14ac:dyDescent="0.2">
      <c r="A867" s="36"/>
      <c r="B867" s="36"/>
      <c r="C867" s="25"/>
      <c r="D867" s="89" t="s">
        <v>937</v>
      </c>
      <c r="E867" s="125" t="s">
        <v>938</v>
      </c>
      <c r="F867" s="28">
        <v>0</v>
      </c>
      <c r="G867" s="28">
        <v>0</v>
      </c>
      <c r="H867" s="28">
        <v>10</v>
      </c>
      <c r="I867" s="28">
        <v>5</v>
      </c>
      <c r="J867" s="50">
        <f t="shared" si="639"/>
        <v>15</v>
      </c>
      <c r="K867" s="50">
        <f t="shared" si="633"/>
        <v>75</v>
      </c>
      <c r="L867" s="30">
        <v>170</v>
      </c>
      <c r="M867" s="30">
        <f t="shared" si="641"/>
        <v>0</v>
      </c>
      <c r="N867" s="30">
        <f t="shared" si="642"/>
        <v>0</v>
      </c>
      <c r="O867" s="30">
        <f t="shared" si="643"/>
        <v>8500</v>
      </c>
      <c r="P867" s="48">
        <f>I867*L867*5</f>
        <v>4250</v>
      </c>
      <c r="Q867" s="48">
        <f>L867*K867</f>
        <v>12750</v>
      </c>
    </row>
    <row r="868" spans="1:17" s="127" customFormat="1" x14ac:dyDescent="0.2">
      <c r="A868" s="36"/>
      <c r="B868" s="36"/>
      <c r="C868" s="25"/>
      <c r="D868" s="89"/>
      <c r="E868" s="125" t="s">
        <v>939</v>
      </c>
      <c r="F868" s="28">
        <v>0</v>
      </c>
      <c r="G868" s="28">
        <v>0</v>
      </c>
      <c r="H868" s="28">
        <v>10</v>
      </c>
      <c r="I868" s="28">
        <v>5</v>
      </c>
      <c r="J868" s="50">
        <f t="shared" si="639"/>
        <v>15</v>
      </c>
      <c r="K868" s="50">
        <f t="shared" si="633"/>
        <v>75</v>
      </c>
      <c r="L868" s="30">
        <v>10</v>
      </c>
      <c r="M868" s="30">
        <f t="shared" si="641"/>
        <v>0</v>
      </c>
      <c r="N868" s="30">
        <f t="shared" si="642"/>
        <v>0</v>
      </c>
      <c r="O868" s="30">
        <f t="shared" si="643"/>
        <v>500</v>
      </c>
      <c r="P868" s="48">
        <f>I868*L868*5</f>
        <v>250</v>
      </c>
      <c r="Q868" s="48">
        <f>L868*K868</f>
        <v>750</v>
      </c>
    </row>
    <row r="869" spans="1:17" s="122" customFormat="1" ht="30.75" customHeight="1" x14ac:dyDescent="0.2">
      <c r="A869" s="36"/>
      <c r="B869" s="36"/>
      <c r="C869" s="25" t="s">
        <v>1437</v>
      </c>
      <c r="D869" s="89" t="s">
        <v>932</v>
      </c>
      <c r="E869" s="46" t="s">
        <v>940</v>
      </c>
      <c r="F869" s="28">
        <v>0</v>
      </c>
      <c r="G869" s="28">
        <v>100</v>
      </c>
      <c r="H869" s="28">
        <v>150</v>
      </c>
      <c r="I869" s="28">
        <v>30</v>
      </c>
      <c r="J869" s="50">
        <f t="shared" si="639"/>
        <v>280</v>
      </c>
      <c r="K869" s="50">
        <f t="shared" si="633"/>
        <v>1400</v>
      </c>
      <c r="L869" s="30">
        <v>320</v>
      </c>
      <c r="M869" s="30">
        <f t="shared" si="641"/>
        <v>0</v>
      </c>
      <c r="N869" s="30">
        <f t="shared" si="642"/>
        <v>160000</v>
      </c>
      <c r="O869" s="30">
        <f t="shared" si="643"/>
        <v>240000</v>
      </c>
      <c r="P869" s="48">
        <f>I869*L869*5</f>
        <v>48000</v>
      </c>
      <c r="Q869" s="48">
        <f>L869*K869</f>
        <v>448000</v>
      </c>
    </row>
    <row r="870" spans="1:17" s="9" customFormat="1" ht="21" x14ac:dyDescent="0.25">
      <c r="A870" s="10"/>
      <c r="B870" s="10"/>
      <c r="C870" s="11"/>
      <c r="D870" s="12"/>
      <c r="E870" s="32"/>
      <c r="F870" s="14"/>
      <c r="G870" s="14"/>
      <c r="H870" s="14"/>
      <c r="I870" s="14"/>
      <c r="J870" s="15"/>
      <c r="K870" s="15"/>
      <c r="L870" s="16"/>
      <c r="M870" s="17">
        <f t="shared" ref="M870:P870" si="644">SUM(M864:M869)</f>
        <v>17000</v>
      </c>
      <c r="N870" s="17">
        <f t="shared" si="644"/>
        <v>1046000</v>
      </c>
      <c r="O870" s="17">
        <f t="shared" si="644"/>
        <v>494000</v>
      </c>
      <c r="P870" s="17">
        <f t="shared" si="644"/>
        <v>212500</v>
      </c>
      <c r="Q870" s="18">
        <f>SUM(Q864:Q869)</f>
        <v>1769500</v>
      </c>
    </row>
    <row r="871" spans="1:17" s="9" customFormat="1" ht="21" x14ac:dyDescent="0.25">
      <c r="A871" s="10"/>
      <c r="B871" s="10"/>
      <c r="C871" s="11"/>
      <c r="D871" s="12"/>
      <c r="E871" s="32"/>
      <c r="F871" s="14"/>
      <c r="G871" s="14"/>
      <c r="H871" s="14"/>
      <c r="I871" s="14"/>
      <c r="J871" s="15"/>
      <c r="K871" s="15"/>
      <c r="L871" s="16"/>
      <c r="M871" s="17"/>
      <c r="N871" s="17"/>
      <c r="O871" s="17"/>
      <c r="P871" s="17"/>
      <c r="Q871" s="18"/>
    </row>
    <row r="872" spans="1:17" ht="21" x14ac:dyDescent="0.25">
      <c r="A872" s="19">
        <v>104</v>
      </c>
      <c r="B872" s="19" t="s">
        <v>1340</v>
      </c>
      <c r="C872" s="41"/>
      <c r="D872" s="21"/>
      <c r="E872" s="22" t="s">
        <v>941</v>
      </c>
      <c r="F872" s="21"/>
      <c r="G872" s="21"/>
      <c r="H872" s="21"/>
      <c r="I872" s="72"/>
      <c r="J872" s="33"/>
      <c r="K872" s="33"/>
      <c r="L872" s="34"/>
      <c r="M872" s="34"/>
      <c r="N872" s="34"/>
      <c r="O872" s="34"/>
      <c r="P872" s="65"/>
      <c r="Q872" s="65"/>
    </row>
    <row r="873" spans="1:17" s="128" customFormat="1" x14ac:dyDescent="0.2">
      <c r="A873" s="25"/>
      <c r="B873" s="25"/>
      <c r="C873" s="25" t="s">
        <v>898</v>
      </c>
      <c r="D873" s="89" t="s">
        <v>942</v>
      </c>
      <c r="E873" s="46" t="s">
        <v>943</v>
      </c>
      <c r="F873" s="28">
        <v>100000</v>
      </c>
      <c r="G873" s="28">
        <v>80000</v>
      </c>
      <c r="H873" s="28">
        <v>10000</v>
      </c>
      <c r="I873" s="28">
        <v>20000</v>
      </c>
      <c r="J873" s="50">
        <f t="shared" ref="J873:J874" si="645">SUM(F873:I873)</f>
        <v>210000</v>
      </c>
      <c r="K873" s="50">
        <f t="shared" ref="K873:K874" si="646">J873*5</f>
        <v>1050000</v>
      </c>
      <c r="L873" s="30">
        <v>0.1</v>
      </c>
      <c r="M873" s="30">
        <f t="shared" ref="M873:M874" si="647">F873*L873*5</f>
        <v>50000</v>
      </c>
      <c r="N873" s="30">
        <f t="shared" ref="N873:N874" si="648">G873*L873*5</f>
        <v>40000</v>
      </c>
      <c r="O873" s="30">
        <f t="shared" ref="O873:O874" si="649">H873*L873*5</f>
        <v>5000</v>
      </c>
      <c r="P873" s="48">
        <f>I873*L873*5</f>
        <v>10000</v>
      </c>
      <c r="Q873" s="48">
        <f>L873*K873</f>
        <v>105000</v>
      </c>
    </row>
    <row r="874" spans="1:17" s="128" customFormat="1" ht="25.5" customHeight="1" x14ac:dyDescent="0.2">
      <c r="A874" s="25"/>
      <c r="B874" s="25"/>
      <c r="C874" s="25" t="s">
        <v>1438</v>
      </c>
      <c r="D874" s="89"/>
      <c r="E874" s="46" t="s">
        <v>944</v>
      </c>
      <c r="F874" s="28">
        <v>1000</v>
      </c>
      <c r="G874" s="28">
        <v>1000</v>
      </c>
      <c r="H874" s="28">
        <v>8000</v>
      </c>
      <c r="I874" s="28">
        <v>800</v>
      </c>
      <c r="J874" s="50">
        <f t="shared" si="645"/>
        <v>10800</v>
      </c>
      <c r="K874" s="50">
        <f t="shared" si="646"/>
        <v>54000</v>
      </c>
      <c r="L874" s="30">
        <v>0.4</v>
      </c>
      <c r="M874" s="30">
        <f t="shared" si="647"/>
        <v>2000</v>
      </c>
      <c r="N874" s="30">
        <f t="shared" si="648"/>
        <v>2000</v>
      </c>
      <c r="O874" s="30">
        <f t="shared" si="649"/>
        <v>16000</v>
      </c>
      <c r="P874" s="48">
        <f>I874*L874*5</f>
        <v>1600</v>
      </c>
      <c r="Q874" s="48">
        <f>L874*K874</f>
        <v>21600</v>
      </c>
    </row>
    <row r="875" spans="1:17" s="9" customFormat="1" ht="21" x14ac:dyDescent="0.25">
      <c r="A875" s="10"/>
      <c r="B875" s="10"/>
      <c r="C875" s="11"/>
      <c r="D875" s="12"/>
      <c r="E875" s="32"/>
      <c r="F875" s="14"/>
      <c r="G875" s="14"/>
      <c r="H875" s="14"/>
      <c r="I875" s="14"/>
      <c r="J875" s="15"/>
      <c r="K875" s="15"/>
      <c r="L875" s="16"/>
      <c r="M875" s="17">
        <f t="shared" ref="M875:P875" si="650">SUM(M873:M874)</f>
        <v>52000</v>
      </c>
      <c r="N875" s="17">
        <f t="shared" si="650"/>
        <v>42000</v>
      </c>
      <c r="O875" s="17">
        <f t="shared" si="650"/>
        <v>21000</v>
      </c>
      <c r="P875" s="17">
        <f t="shared" si="650"/>
        <v>11600</v>
      </c>
      <c r="Q875" s="18">
        <f>SUM(Q873:Q874)</f>
        <v>126600</v>
      </c>
    </row>
    <row r="876" spans="1:17" s="9" customFormat="1" ht="21" x14ac:dyDescent="0.25">
      <c r="A876" s="10"/>
      <c r="B876" s="10"/>
      <c r="C876" s="11"/>
      <c r="D876" s="12"/>
      <c r="E876" s="32"/>
      <c r="F876" s="14"/>
      <c r="G876" s="14"/>
      <c r="H876" s="14"/>
      <c r="I876" s="14"/>
      <c r="J876" s="15"/>
      <c r="K876" s="15"/>
      <c r="L876" s="16"/>
      <c r="M876" s="17"/>
      <c r="N876" s="17"/>
      <c r="O876" s="17"/>
      <c r="P876" s="17"/>
      <c r="Q876" s="18"/>
    </row>
    <row r="877" spans="1:17" ht="42" x14ac:dyDescent="0.25">
      <c r="A877" s="19">
        <v>105</v>
      </c>
      <c r="B877" s="19" t="s">
        <v>1340</v>
      </c>
      <c r="C877" s="41"/>
      <c r="D877" s="21"/>
      <c r="E877" s="22" t="s">
        <v>945</v>
      </c>
      <c r="F877" s="21"/>
      <c r="G877" s="21"/>
      <c r="H877" s="21"/>
      <c r="I877" s="72"/>
      <c r="J877" s="33"/>
      <c r="K877" s="33"/>
      <c r="L877" s="34"/>
      <c r="M877" s="34"/>
      <c r="N877" s="34"/>
      <c r="O877" s="34"/>
      <c r="P877" s="65"/>
      <c r="Q877" s="65"/>
    </row>
    <row r="878" spans="1:17" s="129" customFormat="1" x14ac:dyDescent="0.2">
      <c r="A878" s="25"/>
      <c r="B878" s="25"/>
      <c r="C878" s="25"/>
      <c r="D878" s="89" t="s">
        <v>947</v>
      </c>
      <c r="E878" s="46" t="s">
        <v>948</v>
      </c>
      <c r="F878" s="28"/>
      <c r="G878" s="28">
        <v>200</v>
      </c>
      <c r="H878" s="28">
        <v>50</v>
      </c>
      <c r="I878" s="28">
        <v>50</v>
      </c>
      <c r="J878" s="50">
        <f t="shared" ref="J878:J897" si="651">SUM(F878:I878)</f>
        <v>300</v>
      </c>
      <c r="K878" s="50">
        <f t="shared" ref="K878:K909" si="652">J878*5</f>
        <v>1500</v>
      </c>
      <c r="L878" s="30">
        <v>50</v>
      </c>
      <c r="M878" s="30">
        <f t="shared" ref="M878" si="653">F878*L878*5</f>
        <v>0</v>
      </c>
      <c r="N878" s="30">
        <f t="shared" ref="N878" si="654">G878*L878*5</f>
        <v>50000</v>
      </c>
      <c r="O878" s="30">
        <f t="shared" ref="O878" si="655">H878*L878*5</f>
        <v>12500</v>
      </c>
      <c r="P878" s="48">
        <f>I878*L878*5</f>
        <v>12500</v>
      </c>
      <c r="Q878" s="48">
        <f>L878*K878</f>
        <v>75000</v>
      </c>
    </row>
    <row r="879" spans="1:17" s="9" customFormat="1" ht="21" x14ac:dyDescent="0.25">
      <c r="A879" s="10"/>
      <c r="B879" s="10"/>
      <c r="C879" s="11"/>
      <c r="D879" s="12"/>
      <c r="E879" s="32"/>
      <c r="F879" s="14"/>
      <c r="G879" s="14"/>
      <c r="H879" s="14"/>
      <c r="I879" s="14"/>
      <c r="J879" s="15"/>
      <c r="K879" s="15"/>
      <c r="L879" s="16"/>
      <c r="M879" s="17">
        <f t="shared" ref="M879:P879" si="656">SUM(M878)</f>
        <v>0</v>
      </c>
      <c r="N879" s="17">
        <f t="shared" si="656"/>
        <v>50000</v>
      </c>
      <c r="O879" s="17">
        <f t="shared" si="656"/>
        <v>12500</v>
      </c>
      <c r="P879" s="17">
        <f t="shared" si="656"/>
        <v>12500</v>
      </c>
      <c r="Q879" s="18">
        <f>SUM(Q878)</f>
        <v>75000</v>
      </c>
    </row>
    <row r="880" spans="1:17" s="9" customFormat="1" ht="21" x14ac:dyDescent="0.25">
      <c r="A880" s="10"/>
      <c r="B880" s="10"/>
      <c r="C880" s="11"/>
      <c r="D880" s="12"/>
      <c r="E880" s="32"/>
      <c r="F880" s="14"/>
      <c r="G880" s="14"/>
      <c r="H880" s="14"/>
      <c r="I880" s="14"/>
      <c r="J880" s="15"/>
      <c r="K880" s="15"/>
      <c r="L880" s="16"/>
      <c r="M880" s="17"/>
      <c r="N880" s="17"/>
      <c r="O880" s="17"/>
      <c r="P880" s="17"/>
      <c r="Q880" s="18"/>
    </row>
    <row r="881" spans="1:17" ht="21" x14ac:dyDescent="0.25">
      <c r="A881" s="19">
        <v>106</v>
      </c>
      <c r="B881" s="19" t="s">
        <v>1340</v>
      </c>
      <c r="C881" s="41"/>
      <c r="D881" s="21"/>
      <c r="E881" s="22" t="s">
        <v>949</v>
      </c>
      <c r="F881" s="21"/>
      <c r="G881" s="21"/>
      <c r="H881" s="21"/>
      <c r="I881" s="72"/>
      <c r="J881" s="33"/>
      <c r="K881" s="33"/>
      <c r="L881" s="34"/>
      <c r="M881" s="34"/>
      <c r="N881" s="34"/>
      <c r="O881" s="34"/>
      <c r="P881" s="65"/>
      <c r="Q881" s="65"/>
    </row>
    <row r="882" spans="1:17" ht="32.25" customHeight="1" x14ac:dyDescent="0.25">
      <c r="A882" s="25"/>
      <c r="B882" s="25"/>
      <c r="C882" s="25"/>
      <c r="D882" s="89" t="s">
        <v>950</v>
      </c>
      <c r="E882" s="46" t="s">
        <v>951</v>
      </c>
      <c r="F882" s="28"/>
      <c r="G882" s="28"/>
      <c r="H882" s="28"/>
      <c r="I882" s="28"/>
      <c r="J882" s="50"/>
      <c r="K882" s="50"/>
      <c r="L882" s="30"/>
      <c r="M882" s="30"/>
      <c r="N882" s="30"/>
      <c r="O882" s="30"/>
      <c r="P882" s="48"/>
      <c r="Q882" s="48"/>
    </row>
    <row r="883" spans="1:17" x14ac:dyDescent="0.25">
      <c r="A883" s="117"/>
      <c r="B883" s="117"/>
      <c r="C883" s="25"/>
      <c r="D883" s="89" t="s">
        <v>952</v>
      </c>
      <c r="E883" s="125" t="s">
        <v>25</v>
      </c>
      <c r="F883" s="28">
        <v>10</v>
      </c>
      <c r="G883" s="28">
        <v>10</v>
      </c>
      <c r="H883" s="28">
        <v>20</v>
      </c>
      <c r="I883" s="28">
        <v>5</v>
      </c>
      <c r="J883" s="50">
        <f t="shared" si="651"/>
        <v>45</v>
      </c>
      <c r="K883" s="50">
        <f t="shared" si="652"/>
        <v>225</v>
      </c>
      <c r="L883" s="30">
        <v>138</v>
      </c>
      <c r="M883" s="30">
        <f t="shared" ref="M883:M909" si="657">F883*L883*5</f>
        <v>6900</v>
      </c>
      <c r="N883" s="30">
        <f t="shared" ref="N883:N909" si="658">G883*L883*5</f>
        <v>6900</v>
      </c>
      <c r="O883" s="30">
        <f t="shared" ref="O883:O909" si="659">H883*L883*5</f>
        <v>13800</v>
      </c>
      <c r="P883" s="48">
        <f>I883*L883*5</f>
        <v>3450</v>
      </c>
      <c r="Q883" s="48">
        <f>L883*K883</f>
        <v>31050</v>
      </c>
    </row>
    <row r="884" spans="1:17" x14ac:dyDescent="0.25">
      <c r="A884" s="117"/>
      <c r="B884" s="117"/>
      <c r="C884" s="25"/>
      <c r="D884" s="89" t="s">
        <v>952</v>
      </c>
      <c r="E884" s="125" t="s">
        <v>953</v>
      </c>
      <c r="F884" s="28">
        <v>20</v>
      </c>
      <c r="G884" s="28">
        <v>20</v>
      </c>
      <c r="H884" s="28">
        <v>80</v>
      </c>
      <c r="I884" s="28">
        <v>200</v>
      </c>
      <c r="J884" s="50">
        <f t="shared" si="651"/>
        <v>320</v>
      </c>
      <c r="K884" s="50">
        <f t="shared" si="652"/>
        <v>1600</v>
      </c>
      <c r="L884" s="30">
        <v>140</v>
      </c>
      <c r="M884" s="30">
        <f t="shared" si="657"/>
        <v>14000</v>
      </c>
      <c r="N884" s="30">
        <f t="shared" si="658"/>
        <v>14000</v>
      </c>
      <c r="O884" s="30">
        <f t="shared" si="659"/>
        <v>56000</v>
      </c>
      <c r="P884" s="48">
        <f>I884*L884*5</f>
        <v>140000</v>
      </c>
      <c r="Q884" s="48">
        <f>L884*K884</f>
        <v>224000</v>
      </c>
    </row>
    <row r="885" spans="1:17" x14ac:dyDescent="0.25">
      <c r="A885" s="117"/>
      <c r="B885" s="117"/>
      <c r="C885" s="25"/>
      <c r="D885" s="89" t="s">
        <v>952</v>
      </c>
      <c r="E885" s="125" t="s">
        <v>954</v>
      </c>
      <c r="F885" s="28">
        <v>20</v>
      </c>
      <c r="G885" s="28">
        <v>20</v>
      </c>
      <c r="H885" s="28">
        <v>20</v>
      </c>
      <c r="I885" s="28">
        <v>50</v>
      </c>
      <c r="J885" s="50">
        <f t="shared" si="651"/>
        <v>110</v>
      </c>
      <c r="K885" s="50">
        <f t="shared" si="652"/>
        <v>550</v>
      </c>
      <c r="L885" s="30">
        <v>150</v>
      </c>
      <c r="M885" s="30">
        <f t="shared" si="657"/>
        <v>15000</v>
      </c>
      <c r="N885" s="30">
        <f t="shared" si="658"/>
        <v>15000</v>
      </c>
      <c r="O885" s="30">
        <f t="shared" si="659"/>
        <v>15000</v>
      </c>
      <c r="P885" s="48">
        <f>I885*L885*5</f>
        <v>37500</v>
      </c>
      <c r="Q885" s="48">
        <f>L885*K885</f>
        <v>82500</v>
      </c>
    </row>
    <row r="886" spans="1:17" s="9" customFormat="1" ht="21" x14ac:dyDescent="0.25">
      <c r="A886" s="10"/>
      <c r="B886" s="10"/>
      <c r="C886" s="11"/>
      <c r="D886" s="12"/>
      <c r="E886" s="32"/>
      <c r="F886" s="14"/>
      <c r="G886" s="14"/>
      <c r="H886" s="14"/>
      <c r="I886" s="14"/>
      <c r="J886" s="15"/>
      <c r="K886" s="15"/>
      <c r="L886" s="16"/>
      <c r="M886" s="17">
        <f t="shared" ref="M886:P886" si="660">SUM(M882:M885)</f>
        <v>35900</v>
      </c>
      <c r="N886" s="17">
        <f t="shared" si="660"/>
        <v>35900</v>
      </c>
      <c r="O886" s="17">
        <f t="shared" si="660"/>
        <v>84800</v>
      </c>
      <c r="P886" s="17">
        <f t="shared" si="660"/>
        <v>180950</v>
      </c>
      <c r="Q886" s="18">
        <f>SUM(Q882:Q885)</f>
        <v>337550</v>
      </c>
    </row>
    <row r="887" spans="1:17" s="9" customFormat="1" ht="21" x14ac:dyDescent="0.25">
      <c r="A887" s="10"/>
      <c r="B887" s="10"/>
      <c r="C887" s="11"/>
      <c r="D887" s="12"/>
      <c r="E887" s="32"/>
      <c r="F887" s="14"/>
      <c r="G887" s="14"/>
      <c r="H887" s="14"/>
      <c r="I887" s="14"/>
      <c r="J887" s="15"/>
      <c r="K887" s="15"/>
      <c r="L887" s="16"/>
      <c r="M887" s="17"/>
      <c r="N887" s="17"/>
      <c r="O887" s="17"/>
      <c r="P887" s="17"/>
      <c r="Q887" s="18"/>
    </row>
    <row r="888" spans="1:17" ht="42" x14ac:dyDescent="0.25">
      <c r="A888" s="19">
        <v>107</v>
      </c>
      <c r="B888" s="19" t="s">
        <v>1340</v>
      </c>
      <c r="C888" s="41"/>
      <c r="D888" s="21"/>
      <c r="E888" s="22" t="s">
        <v>955</v>
      </c>
      <c r="F888" s="21"/>
      <c r="G888" s="21"/>
      <c r="H888" s="21"/>
      <c r="I888" s="72"/>
      <c r="J888" s="33"/>
      <c r="K888" s="33"/>
      <c r="L888" s="34"/>
      <c r="M888" s="34"/>
      <c r="N888" s="34"/>
      <c r="O888" s="34"/>
      <c r="P888" s="65"/>
      <c r="Q888" s="65"/>
    </row>
    <row r="889" spans="1:17" s="115" customFormat="1" x14ac:dyDescent="0.25">
      <c r="A889" s="25"/>
      <c r="B889" s="25"/>
      <c r="C889" s="25"/>
      <c r="D889" s="89" t="s">
        <v>957</v>
      </c>
      <c r="E889" s="46" t="s">
        <v>958</v>
      </c>
      <c r="F889" s="28">
        <v>10</v>
      </c>
      <c r="G889" s="28">
        <v>50</v>
      </c>
      <c r="H889" s="28">
        <v>50</v>
      </c>
      <c r="I889" s="28">
        <v>20</v>
      </c>
      <c r="J889" s="50">
        <f t="shared" si="651"/>
        <v>130</v>
      </c>
      <c r="K889" s="50">
        <f t="shared" si="652"/>
        <v>650</v>
      </c>
      <c r="L889" s="30">
        <v>190</v>
      </c>
      <c r="M889" s="30">
        <f t="shared" si="657"/>
        <v>9500</v>
      </c>
      <c r="N889" s="30">
        <f t="shared" si="658"/>
        <v>47500</v>
      </c>
      <c r="O889" s="30">
        <f t="shared" si="659"/>
        <v>47500</v>
      </c>
      <c r="P889" s="48">
        <f>I889*L889*5</f>
        <v>19000</v>
      </c>
      <c r="Q889" s="48">
        <f>L889*K889</f>
        <v>123500</v>
      </c>
    </row>
    <row r="890" spans="1:17" s="9" customFormat="1" ht="21" x14ac:dyDescent="0.25">
      <c r="A890" s="10"/>
      <c r="B890" s="10"/>
      <c r="C890" s="11"/>
      <c r="D890" s="12"/>
      <c r="E890" s="32"/>
      <c r="F890" s="14"/>
      <c r="G890" s="14"/>
      <c r="H890" s="14"/>
      <c r="I890" s="14"/>
      <c r="J890" s="15"/>
      <c r="K890" s="15"/>
      <c r="L890" s="16"/>
      <c r="M890" s="17">
        <f t="shared" ref="M890:P890" si="661">SUM(M889)</f>
        <v>9500</v>
      </c>
      <c r="N890" s="17">
        <f t="shared" si="661"/>
        <v>47500</v>
      </c>
      <c r="O890" s="17">
        <f t="shared" si="661"/>
        <v>47500</v>
      </c>
      <c r="P890" s="17">
        <f t="shared" si="661"/>
        <v>19000</v>
      </c>
      <c r="Q890" s="18">
        <f>SUM(Q889)</f>
        <v>123500</v>
      </c>
    </row>
    <row r="891" spans="1:17" s="9" customFormat="1" ht="21" x14ac:dyDescent="0.25">
      <c r="A891" s="10"/>
      <c r="B891" s="10"/>
      <c r="C891" s="11"/>
      <c r="D891" s="12"/>
      <c r="E891" s="32"/>
      <c r="F891" s="14"/>
      <c r="G891" s="14"/>
      <c r="H891" s="14"/>
      <c r="I891" s="14"/>
      <c r="J891" s="15"/>
      <c r="K891" s="15"/>
      <c r="L891" s="16"/>
      <c r="M891" s="17"/>
      <c r="N891" s="17"/>
      <c r="O891" s="17"/>
      <c r="P891" s="17"/>
      <c r="Q891" s="18"/>
    </row>
    <row r="892" spans="1:17" ht="42" x14ac:dyDescent="0.25">
      <c r="A892" s="19">
        <v>108</v>
      </c>
      <c r="B892" s="19" t="s">
        <v>1340</v>
      </c>
      <c r="C892" s="41"/>
      <c r="D892" s="21"/>
      <c r="E892" s="22" t="s">
        <v>959</v>
      </c>
      <c r="F892" s="21"/>
      <c r="G892" s="21"/>
      <c r="H892" s="21"/>
      <c r="I892" s="72"/>
      <c r="J892" s="33"/>
      <c r="K892" s="33"/>
      <c r="L892" s="34"/>
      <c r="M892" s="34"/>
      <c r="N892" s="34"/>
      <c r="O892" s="34"/>
      <c r="P892" s="65"/>
      <c r="Q892" s="65"/>
    </row>
    <row r="893" spans="1:17" s="115" customFormat="1" ht="30" x14ac:dyDescent="0.25">
      <c r="A893" s="25"/>
      <c r="B893" s="25"/>
      <c r="C893" s="25"/>
      <c r="D893" s="89" t="s">
        <v>957</v>
      </c>
      <c r="E893" s="46" t="s">
        <v>961</v>
      </c>
      <c r="F893" s="28">
        <v>10</v>
      </c>
      <c r="G893" s="28">
        <v>100</v>
      </c>
      <c r="H893" s="28">
        <v>50</v>
      </c>
      <c r="I893" s="28">
        <v>20</v>
      </c>
      <c r="J893" s="50">
        <f t="shared" si="651"/>
        <v>180</v>
      </c>
      <c r="K893" s="50">
        <f t="shared" si="652"/>
        <v>900</v>
      </c>
      <c r="L893" s="30">
        <v>160</v>
      </c>
      <c r="M893" s="30">
        <f t="shared" si="657"/>
        <v>8000</v>
      </c>
      <c r="N893" s="30">
        <f t="shared" si="658"/>
        <v>80000</v>
      </c>
      <c r="O893" s="30">
        <f t="shared" si="659"/>
        <v>40000</v>
      </c>
      <c r="P893" s="48">
        <f>I893*L893*5</f>
        <v>16000</v>
      </c>
      <c r="Q893" s="48">
        <f>L893*K893</f>
        <v>144000</v>
      </c>
    </row>
    <row r="894" spans="1:17" s="9" customFormat="1" ht="21" x14ac:dyDescent="0.25">
      <c r="A894" s="10"/>
      <c r="B894" s="10"/>
      <c r="C894" s="11"/>
      <c r="D894" s="12"/>
      <c r="E894" s="32"/>
      <c r="F894" s="14"/>
      <c r="G894" s="14"/>
      <c r="H894" s="14"/>
      <c r="I894" s="14"/>
      <c r="J894" s="15"/>
      <c r="K894" s="15"/>
      <c r="L894" s="16"/>
      <c r="M894" s="17">
        <f t="shared" ref="M894:P894" si="662">SUM(M893)</f>
        <v>8000</v>
      </c>
      <c r="N894" s="17">
        <f t="shared" si="662"/>
        <v>80000</v>
      </c>
      <c r="O894" s="17">
        <f t="shared" si="662"/>
        <v>40000</v>
      </c>
      <c r="P894" s="17">
        <f t="shared" si="662"/>
        <v>16000</v>
      </c>
      <c r="Q894" s="18">
        <f>SUM(Q893)</f>
        <v>144000</v>
      </c>
    </row>
    <row r="895" spans="1:17" s="9" customFormat="1" ht="21" x14ac:dyDescent="0.25">
      <c r="A895" s="10"/>
      <c r="B895" s="10"/>
      <c r="C895" s="11"/>
      <c r="D895" s="12"/>
      <c r="E895" s="32"/>
      <c r="F895" s="14"/>
      <c r="G895" s="14"/>
      <c r="H895" s="14"/>
      <c r="I895" s="14"/>
      <c r="J895" s="15"/>
      <c r="K895" s="15"/>
      <c r="L895" s="16"/>
      <c r="M895" s="17"/>
      <c r="N895" s="17"/>
      <c r="O895" s="17"/>
      <c r="P895" s="17"/>
      <c r="Q895" s="18"/>
    </row>
    <row r="896" spans="1:17" ht="21" x14ac:dyDescent="0.25">
      <c r="A896" s="19">
        <v>109</v>
      </c>
      <c r="B896" s="19" t="s">
        <v>1340</v>
      </c>
      <c r="C896" s="41"/>
      <c r="D896" s="21"/>
      <c r="E896" s="22" t="s">
        <v>962</v>
      </c>
      <c r="F896" s="21"/>
      <c r="G896" s="21"/>
      <c r="H896" s="21"/>
      <c r="I896" s="72"/>
      <c r="J896" s="33"/>
      <c r="K896" s="33"/>
      <c r="L896" s="34"/>
      <c r="M896" s="34"/>
      <c r="N896" s="34"/>
      <c r="O896" s="34"/>
      <c r="P896" s="65"/>
      <c r="Q896" s="65"/>
    </row>
    <row r="897" spans="1:17" x14ac:dyDescent="0.25">
      <c r="A897" s="25"/>
      <c r="B897" s="25"/>
      <c r="C897" s="25"/>
      <c r="D897" s="89" t="s">
        <v>963</v>
      </c>
      <c r="E897" s="46" t="s">
        <v>964</v>
      </c>
      <c r="F897" s="28"/>
      <c r="G897" s="28">
        <v>300</v>
      </c>
      <c r="H897" s="28">
        <v>10</v>
      </c>
      <c r="I897" s="28"/>
      <c r="J897" s="50">
        <f t="shared" si="651"/>
        <v>310</v>
      </c>
      <c r="K897" s="50">
        <f t="shared" si="652"/>
        <v>1550</v>
      </c>
      <c r="L897" s="30">
        <v>75</v>
      </c>
      <c r="M897" s="30">
        <f t="shared" si="657"/>
        <v>0</v>
      </c>
      <c r="N897" s="30">
        <f t="shared" si="658"/>
        <v>112500</v>
      </c>
      <c r="O897" s="30">
        <f t="shared" si="659"/>
        <v>3750</v>
      </c>
      <c r="P897" s="48" t="s">
        <v>15</v>
      </c>
      <c r="Q897" s="48">
        <f>L897*K897</f>
        <v>116250</v>
      </c>
    </row>
    <row r="898" spans="1:17" s="9" customFormat="1" ht="21" x14ac:dyDescent="0.25">
      <c r="A898" s="10"/>
      <c r="B898" s="10"/>
      <c r="C898" s="11"/>
      <c r="D898" s="12"/>
      <c r="E898" s="32"/>
      <c r="F898" s="14"/>
      <c r="G898" s="14"/>
      <c r="H898" s="14"/>
      <c r="I898" s="14"/>
      <c r="J898" s="15"/>
      <c r="K898" s="15"/>
      <c r="L898" s="16"/>
      <c r="M898" s="17">
        <f t="shared" ref="M898:P898" si="663">SUM(M897)</f>
        <v>0</v>
      </c>
      <c r="N898" s="17">
        <f t="shared" si="663"/>
        <v>112500</v>
      </c>
      <c r="O898" s="17">
        <f t="shared" si="663"/>
        <v>3750</v>
      </c>
      <c r="P898" s="17">
        <f t="shared" si="663"/>
        <v>0</v>
      </c>
      <c r="Q898" s="18">
        <f>SUM(Q897)</f>
        <v>116250</v>
      </c>
    </row>
    <row r="899" spans="1:17" s="9" customFormat="1" ht="21" x14ac:dyDescent="0.25">
      <c r="A899" s="10"/>
      <c r="B899" s="10"/>
      <c r="C899" s="11"/>
      <c r="D899" s="12"/>
      <c r="E899" s="32"/>
      <c r="F899" s="14"/>
      <c r="G899" s="14"/>
      <c r="H899" s="14"/>
      <c r="I899" s="14"/>
      <c r="J899" s="15"/>
      <c r="K899" s="15"/>
      <c r="L899" s="16"/>
      <c r="M899" s="17"/>
      <c r="N899" s="17"/>
      <c r="O899" s="17"/>
      <c r="P899" s="17"/>
      <c r="Q899" s="18"/>
    </row>
    <row r="900" spans="1:17" ht="21" x14ac:dyDescent="0.25">
      <c r="A900" s="19">
        <v>110</v>
      </c>
      <c r="B900" s="19" t="s">
        <v>1340</v>
      </c>
      <c r="C900" s="41"/>
      <c r="D900" s="21"/>
      <c r="E900" s="22" t="s">
        <v>965</v>
      </c>
      <c r="F900" s="21"/>
      <c r="G900" s="21"/>
      <c r="H900" s="21"/>
      <c r="I900" s="72"/>
      <c r="J900" s="33"/>
      <c r="K900" s="33"/>
      <c r="L900" s="34"/>
      <c r="M900" s="34"/>
      <c r="N900" s="34"/>
      <c r="O900" s="34"/>
      <c r="P900" s="65"/>
      <c r="Q900" s="65"/>
    </row>
    <row r="901" spans="1:17" ht="30" x14ac:dyDescent="0.25">
      <c r="A901" s="25"/>
      <c r="B901" s="25"/>
      <c r="C901" s="25"/>
      <c r="D901" s="89" t="s">
        <v>967</v>
      </c>
      <c r="E901" s="46" t="s">
        <v>968</v>
      </c>
      <c r="F901" s="28"/>
      <c r="G901" s="28">
        <v>1000</v>
      </c>
      <c r="H901" s="28">
        <v>3500</v>
      </c>
      <c r="I901" s="28">
        <v>100</v>
      </c>
      <c r="J901" s="50">
        <f t="shared" ref="J901:J909" si="664">SUM(F901:I901)</f>
        <v>4600</v>
      </c>
      <c r="K901" s="50">
        <f t="shared" si="652"/>
        <v>23000</v>
      </c>
      <c r="L901" s="30">
        <v>18</v>
      </c>
      <c r="M901" s="30">
        <f t="shared" si="657"/>
        <v>0</v>
      </c>
      <c r="N901" s="30">
        <f t="shared" si="658"/>
        <v>90000</v>
      </c>
      <c r="O901" s="30">
        <f t="shared" si="659"/>
        <v>315000</v>
      </c>
      <c r="P901" s="48">
        <f>I901*L901*5</f>
        <v>9000</v>
      </c>
      <c r="Q901" s="48">
        <f>L901*K901</f>
        <v>414000</v>
      </c>
    </row>
    <row r="902" spans="1:17" s="9" customFormat="1" ht="21" x14ac:dyDescent="0.25">
      <c r="A902" s="10"/>
      <c r="B902" s="10"/>
      <c r="C902" s="11"/>
      <c r="D902" s="12"/>
      <c r="E902" s="32"/>
      <c r="F902" s="14"/>
      <c r="G902" s="14"/>
      <c r="H902" s="14"/>
      <c r="I902" s="14"/>
      <c r="J902" s="15"/>
      <c r="K902" s="15"/>
      <c r="L902" s="16"/>
      <c r="M902" s="17">
        <f t="shared" ref="M902:P902" si="665">SUM(M901)</f>
        <v>0</v>
      </c>
      <c r="N902" s="17">
        <f t="shared" si="665"/>
        <v>90000</v>
      </c>
      <c r="O902" s="17">
        <f t="shared" si="665"/>
        <v>315000</v>
      </c>
      <c r="P902" s="17">
        <f t="shared" si="665"/>
        <v>9000</v>
      </c>
      <c r="Q902" s="18">
        <f>SUM(Q901)</f>
        <v>414000</v>
      </c>
    </row>
    <row r="903" spans="1:17" s="9" customFormat="1" ht="21" x14ac:dyDescent="0.25">
      <c r="A903" s="10"/>
      <c r="B903" s="10"/>
      <c r="C903" s="11"/>
      <c r="D903" s="12"/>
      <c r="E903" s="32"/>
      <c r="F903" s="14"/>
      <c r="G903" s="14"/>
      <c r="H903" s="14"/>
      <c r="I903" s="14"/>
      <c r="J903" s="15"/>
      <c r="K903" s="15"/>
      <c r="L903" s="16"/>
      <c r="M903" s="17"/>
      <c r="N903" s="17"/>
      <c r="O903" s="17"/>
      <c r="P903" s="17"/>
      <c r="Q903" s="18"/>
    </row>
    <row r="904" spans="1:17" ht="21" x14ac:dyDescent="0.25">
      <c r="A904" s="19">
        <v>111</v>
      </c>
      <c r="B904" s="19" t="s">
        <v>1340</v>
      </c>
      <c r="C904" s="41"/>
      <c r="D904" s="21"/>
      <c r="E904" s="22" t="s">
        <v>969</v>
      </c>
      <c r="F904" s="21"/>
      <c r="G904" s="21"/>
      <c r="H904" s="21"/>
      <c r="I904" s="72"/>
      <c r="J904" s="33"/>
      <c r="K904" s="33"/>
      <c r="L904" s="34"/>
      <c r="M904" s="34"/>
      <c r="N904" s="34"/>
      <c r="O904" s="34"/>
      <c r="P904" s="65"/>
      <c r="Q904" s="65"/>
    </row>
    <row r="905" spans="1:17" x14ac:dyDescent="0.25">
      <c r="A905" s="25"/>
      <c r="B905" s="25"/>
      <c r="C905" s="25"/>
      <c r="D905" s="89" t="s">
        <v>967</v>
      </c>
      <c r="E905" s="46" t="s">
        <v>970</v>
      </c>
      <c r="F905" s="28">
        <v>50</v>
      </c>
      <c r="G905" s="28">
        <v>30</v>
      </c>
      <c r="H905" s="28">
        <v>30</v>
      </c>
      <c r="I905" s="28">
        <v>30</v>
      </c>
      <c r="J905" s="50">
        <f t="shared" si="664"/>
        <v>140</v>
      </c>
      <c r="K905" s="50">
        <f t="shared" si="652"/>
        <v>700</v>
      </c>
      <c r="L905" s="30">
        <v>7</v>
      </c>
      <c r="M905" s="30">
        <f t="shared" si="657"/>
        <v>1750</v>
      </c>
      <c r="N905" s="30">
        <f t="shared" si="658"/>
        <v>1050</v>
      </c>
      <c r="O905" s="30">
        <f t="shared" si="659"/>
        <v>1050</v>
      </c>
      <c r="P905" s="48">
        <f>I905*L905*5</f>
        <v>1050</v>
      </c>
      <c r="Q905" s="48">
        <f>L905*K905</f>
        <v>4900</v>
      </c>
    </row>
    <row r="906" spans="1:17" x14ac:dyDescent="0.25">
      <c r="A906" s="25"/>
      <c r="B906" s="25"/>
      <c r="C906" s="25"/>
      <c r="D906" s="26"/>
      <c r="E906" s="26"/>
      <c r="F906" s="49"/>
      <c r="G906" s="49"/>
      <c r="H906" s="49"/>
      <c r="I906" s="49"/>
      <c r="J906" s="50"/>
      <c r="K906" s="50"/>
      <c r="L906" s="30"/>
      <c r="M906" s="52">
        <f t="shared" ref="M906:P906" si="666">SUM(M905)</f>
        <v>1750</v>
      </c>
      <c r="N906" s="52">
        <f t="shared" si="666"/>
        <v>1050</v>
      </c>
      <c r="O906" s="52">
        <f t="shared" si="666"/>
        <v>1050</v>
      </c>
      <c r="P906" s="53">
        <f t="shared" si="666"/>
        <v>1050</v>
      </c>
      <c r="Q906" s="53">
        <f>SUM(Q905)</f>
        <v>4900</v>
      </c>
    </row>
    <row r="907" spans="1:17" x14ac:dyDescent="0.25">
      <c r="A907" s="10"/>
      <c r="B907" s="10"/>
      <c r="C907" s="10"/>
      <c r="D907" s="12"/>
      <c r="E907" s="12"/>
      <c r="F907" s="14"/>
      <c r="G907" s="14"/>
      <c r="H907" s="14"/>
      <c r="I907" s="14"/>
      <c r="J907" s="114"/>
      <c r="K907" s="114"/>
      <c r="L907" s="16"/>
      <c r="M907" s="16"/>
      <c r="N907" s="16"/>
      <c r="O907" s="16"/>
      <c r="P907" s="130"/>
      <c r="Q907" s="130"/>
    </row>
    <row r="908" spans="1:17" ht="21" x14ac:dyDescent="0.25">
      <c r="A908" s="19">
        <v>112</v>
      </c>
      <c r="B908" s="19" t="s">
        <v>1340</v>
      </c>
      <c r="C908" s="41"/>
      <c r="D908" s="21"/>
      <c r="E908" s="22" t="s">
        <v>971</v>
      </c>
      <c r="F908" s="21"/>
      <c r="G908" s="21"/>
      <c r="H908" s="21"/>
      <c r="I908" s="72"/>
      <c r="J908" s="33"/>
      <c r="K908" s="33"/>
      <c r="L908" s="34"/>
      <c r="M908" s="34"/>
      <c r="N908" s="34"/>
      <c r="O908" s="34"/>
      <c r="P908" s="65"/>
      <c r="Q908" s="65"/>
    </row>
    <row r="909" spans="1:17" x14ac:dyDescent="0.25">
      <c r="A909" s="25"/>
      <c r="B909" s="25"/>
      <c r="C909" s="25"/>
      <c r="D909" s="89" t="s">
        <v>973</v>
      </c>
      <c r="E909" s="46" t="s">
        <v>974</v>
      </c>
      <c r="F909" s="28"/>
      <c r="G909" s="28">
        <v>500</v>
      </c>
      <c r="H909" s="28">
        <v>50</v>
      </c>
      <c r="I909" s="28"/>
      <c r="J909" s="50">
        <f t="shared" si="664"/>
        <v>550</v>
      </c>
      <c r="K909" s="50">
        <f t="shared" si="652"/>
        <v>2750</v>
      </c>
      <c r="L909" s="30">
        <v>20</v>
      </c>
      <c r="M909" s="30">
        <f t="shared" si="657"/>
        <v>0</v>
      </c>
      <c r="N909" s="30">
        <f t="shared" si="658"/>
        <v>50000</v>
      </c>
      <c r="O909" s="30">
        <f t="shared" si="659"/>
        <v>5000</v>
      </c>
      <c r="P909" s="48" t="s">
        <v>15</v>
      </c>
      <c r="Q909" s="48">
        <f>L909*K909</f>
        <v>55000</v>
      </c>
    </row>
    <row r="910" spans="1:17" s="9" customFormat="1" ht="21" x14ac:dyDescent="0.25">
      <c r="A910" s="10"/>
      <c r="B910" s="10"/>
      <c r="C910" s="11"/>
      <c r="D910" s="12"/>
      <c r="E910" s="32"/>
      <c r="F910" s="14"/>
      <c r="G910" s="14"/>
      <c r="H910" s="14"/>
      <c r="I910" s="14"/>
      <c r="J910" s="15"/>
      <c r="K910" s="15"/>
      <c r="L910" s="16"/>
      <c r="M910" s="17">
        <f t="shared" ref="M910:P910" si="667">SUM(M909)</f>
        <v>0</v>
      </c>
      <c r="N910" s="17">
        <f t="shared" si="667"/>
        <v>50000</v>
      </c>
      <c r="O910" s="17">
        <f t="shared" si="667"/>
        <v>5000</v>
      </c>
      <c r="P910" s="17">
        <f t="shared" si="667"/>
        <v>0</v>
      </c>
      <c r="Q910" s="18">
        <f>SUM(Q909)</f>
        <v>55000</v>
      </c>
    </row>
    <row r="911" spans="1:17" s="9" customFormat="1" ht="21" x14ac:dyDescent="0.25">
      <c r="A911" s="10"/>
      <c r="B911" s="10"/>
      <c r="C911" s="11"/>
      <c r="D911" s="12"/>
      <c r="E911" s="32"/>
      <c r="F911" s="14"/>
      <c r="G911" s="14"/>
      <c r="H911" s="14"/>
      <c r="I911" s="14"/>
      <c r="J911" s="15"/>
      <c r="K911" s="15"/>
      <c r="L911" s="16"/>
      <c r="M911" s="17"/>
      <c r="N911" s="17"/>
      <c r="O911" s="17"/>
      <c r="P911" s="17"/>
      <c r="Q911" s="18"/>
    </row>
    <row r="912" spans="1:17" ht="21" x14ac:dyDescent="0.25">
      <c r="A912" s="19">
        <v>113</v>
      </c>
      <c r="B912" s="19" t="s">
        <v>1340</v>
      </c>
      <c r="C912" s="41"/>
      <c r="D912" s="21"/>
      <c r="E912" s="22" t="s">
        <v>975</v>
      </c>
      <c r="F912" s="21"/>
      <c r="G912" s="21"/>
      <c r="H912" s="21"/>
      <c r="I912" s="72"/>
      <c r="J912" s="33"/>
      <c r="K912" s="33"/>
      <c r="L912" s="34"/>
      <c r="M912" s="34"/>
      <c r="N912" s="34"/>
      <c r="O912" s="34"/>
      <c r="P912" s="65"/>
      <c r="Q912" s="65"/>
    </row>
    <row r="913" spans="1:17" s="131" customFormat="1" ht="28.5" customHeight="1" x14ac:dyDescent="0.2">
      <c r="A913" s="25"/>
      <c r="B913" s="25"/>
      <c r="C913" s="25" t="s">
        <v>946</v>
      </c>
      <c r="D913" s="89" t="s">
        <v>977</v>
      </c>
      <c r="E913" s="46" t="s">
        <v>978</v>
      </c>
      <c r="F913" s="28"/>
      <c r="G913" s="28">
        <v>200</v>
      </c>
      <c r="H913" s="28">
        <v>600</v>
      </c>
      <c r="I913" s="28">
        <v>100</v>
      </c>
      <c r="J913" s="50">
        <f t="shared" ref="J913:J919" si="668">SUM(F913:I913)</f>
        <v>900</v>
      </c>
      <c r="K913" s="50">
        <f t="shared" ref="K913:K919" si="669">J913*5</f>
        <v>4500</v>
      </c>
      <c r="L913" s="30">
        <v>15</v>
      </c>
      <c r="M913" s="30">
        <f t="shared" ref="M913:M915" si="670">F913*L913*5</f>
        <v>0</v>
      </c>
      <c r="N913" s="30">
        <f t="shared" ref="N913:N915" si="671">G913*L913*5</f>
        <v>15000</v>
      </c>
      <c r="O913" s="30">
        <f t="shared" ref="O913:O915" si="672">H913*L913*5</f>
        <v>45000</v>
      </c>
      <c r="P913" s="48">
        <f>I913*L913*5</f>
        <v>7500</v>
      </c>
      <c r="Q913" s="48">
        <f>L913*K913</f>
        <v>67500</v>
      </c>
    </row>
    <row r="914" spans="1:17" s="131" customFormat="1" ht="29.25" customHeight="1" x14ac:dyDescent="0.2">
      <c r="A914" s="25"/>
      <c r="B914" s="25"/>
      <c r="C914" s="25" t="s">
        <v>1439</v>
      </c>
      <c r="D914" s="89" t="s">
        <v>977</v>
      </c>
      <c r="E914" s="46" t="s">
        <v>980</v>
      </c>
      <c r="F914" s="28"/>
      <c r="G914" s="28">
        <v>200</v>
      </c>
      <c r="H914" s="28">
        <v>200</v>
      </c>
      <c r="I914" s="28">
        <v>30</v>
      </c>
      <c r="J914" s="50">
        <f t="shared" si="668"/>
        <v>430</v>
      </c>
      <c r="K914" s="50">
        <f t="shared" si="669"/>
        <v>2150</v>
      </c>
      <c r="L914" s="30">
        <v>15</v>
      </c>
      <c r="M914" s="30">
        <f t="shared" si="670"/>
        <v>0</v>
      </c>
      <c r="N914" s="30">
        <f t="shared" si="671"/>
        <v>15000</v>
      </c>
      <c r="O914" s="30">
        <f t="shared" si="672"/>
        <v>15000</v>
      </c>
      <c r="P914" s="48">
        <f>I914*L914*5</f>
        <v>2250</v>
      </c>
      <c r="Q914" s="48">
        <f>L914*K914</f>
        <v>32250</v>
      </c>
    </row>
    <row r="915" spans="1:17" s="131" customFormat="1" ht="23.25" customHeight="1" x14ac:dyDescent="0.2">
      <c r="A915" s="25"/>
      <c r="B915" s="25"/>
      <c r="C915" s="25" t="s">
        <v>1440</v>
      </c>
      <c r="D915" s="89" t="s">
        <v>977</v>
      </c>
      <c r="E915" s="46" t="s">
        <v>982</v>
      </c>
      <c r="F915" s="28"/>
      <c r="G915" s="28">
        <v>1000</v>
      </c>
      <c r="H915" s="28">
        <v>500</v>
      </c>
      <c r="I915" s="28">
        <v>30</v>
      </c>
      <c r="J915" s="50">
        <f t="shared" si="668"/>
        <v>1530</v>
      </c>
      <c r="K915" s="50">
        <f t="shared" si="669"/>
        <v>7650</v>
      </c>
      <c r="L915" s="30">
        <v>20</v>
      </c>
      <c r="M915" s="30">
        <f t="shared" si="670"/>
        <v>0</v>
      </c>
      <c r="N915" s="30">
        <f t="shared" si="671"/>
        <v>100000</v>
      </c>
      <c r="O915" s="30">
        <f t="shared" si="672"/>
        <v>50000</v>
      </c>
      <c r="P915" s="48">
        <f>I915*L915*5</f>
        <v>3000</v>
      </c>
      <c r="Q915" s="48">
        <f>L915*K915</f>
        <v>153000</v>
      </c>
    </row>
    <row r="916" spans="1:17" s="131" customFormat="1" x14ac:dyDescent="0.2">
      <c r="A916" s="25"/>
      <c r="B916" s="25"/>
      <c r="C916" s="25" t="s">
        <v>1441</v>
      </c>
      <c r="D916" s="89" t="s">
        <v>977</v>
      </c>
      <c r="E916" s="46" t="s">
        <v>983</v>
      </c>
      <c r="F916" s="28"/>
      <c r="G916" s="28" t="s">
        <v>15</v>
      </c>
      <c r="H916" s="28" t="s">
        <v>15</v>
      </c>
      <c r="I916" s="28" t="s">
        <v>15</v>
      </c>
      <c r="J916" s="50" t="s">
        <v>15</v>
      </c>
      <c r="K916" s="50" t="s">
        <v>15</v>
      </c>
      <c r="L916" s="30" t="s">
        <v>15</v>
      </c>
      <c r="M916" s="30"/>
      <c r="N916" s="30"/>
      <c r="O916" s="30"/>
      <c r="P916" s="48"/>
      <c r="Q916" s="48" t="s">
        <v>15</v>
      </c>
    </row>
    <row r="917" spans="1:17" s="131" customFormat="1" x14ac:dyDescent="0.2">
      <c r="A917" s="25"/>
      <c r="B917" s="25"/>
      <c r="C917" s="25" t="s">
        <v>15</v>
      </c>
      <c r="D917" s="89"/>
      <c r="E917" s="132" t="s">
        <v>984</v>
      </c>
      <c r="F917" s="28"/>
      <c r="G917" s="28">
        <v>200</v>
      </c>
      <c r="H917" s="28">
        <v>50</v>
      </c>
      <c r="I917" s="28">
        <v>30</v>
      </c>
      <c r="J917" s="50">
        <f t="shared" si="668"/>
        <v>280</v>
      </c>
      <c r="K917" s="50">
        <f t="shared" si="669"/>
        <v>1400</v>
      </c>
      <c r="L917" s="30">
        <v>5</v>
      </c>
      <c r="M917" s="30">
        <f t="shared" ref="M917:M919" si="673">F917*L917*5</f>
        <v>0</v>
      </c>
      <c r="N917" s="30">
        <f t="shared" ref="N917:N919" si="674">G917*L917*5</f>
        <v>5000</v>
      </c>
      <c r="O917" s="30">
        <f t="shared" ref="O917:O919" si="675">H917*L917*5</f>
        <v>1250</v>
      </c>
      <c r="P917" s="48">
        <f>I917*L917*5</f>
        <v>750</v>
      </c>
      <c r="Q917" s="48">
        <f>L917*K917</f>
        <v>7000</v>
      </c>
    </row>
    <row r="918" spans="1:17" s="131" customFormat="1" x14ac:dyDescent="0.2">
      <c r="A918" s="25"/>
      <c r="B918" s="25"/>
      <c r="C918" s="25" t="s">
        <v>15</v>
      </c>
      <c r="D918" s="89"/>
      <c r="E918" s="132" t="s">
        <v>985</v>
      </c>
      <c r="F918" s="28"/>
      <c r="G918" s="28">
        <v>200</v>
      </c>
      <c r="H918" s="28">
        <v>50</v>
      </c>
      <c r="I918" s="28">
        <v>20</v>
      </c>
      <c r="J918" s="50">
        <f t="shared" si="668"/>
        <v>270</v>
      </c>
      <c r="K918" s="50">
        <f t="shared" si="669"/>
        <v>1350</v>
      </c>
      <c r="L918" s="30">
        <v>5</v>
      </c>
      <c r="M918" s="30">
        <f t="shared" si="673"/>
        <v>0</v>
      </c>
      <c r="N918" s="30">
        <f t="shared" si="674"/>
        <v>5000</v>
      </c>
      <c r="O918" s="30">
        <f t="shared" si="675"/>
        <v>1250</v>
      </c>
      <c r="P918" s="48">
        <f>I918*L918*5</f>
        <v>500</v>
      </c>
      <c r="Q918" s="48">
        <f>L918*K918</f>
        <v>6750</v>
      </c>
    </row>
    <row r="919" spans="1:17" s="133" customFormat="1" x14ac:dyDescent="0.2">
      <c r="A919" s="25"/>
      <c r="B919" s="25"/>
      <c r="C919" s="25" t="s">
        <v>1442</v>
      </c>
      <c r="D919" s="89" t="s">
        <v>977</v>
      </c>
      <c r="E919" s="46" t="s">
        <v>986</v>
      </c>
      <c r="F919" s="28"/>
      <c r="G919" s="28">
        <v>50</v>
      </c>
      <c r="H919" s="28">
        <v>100</v>
      </c>
      <c r="I919" s="28">
        <v>50</v>
      </c>
      <c r="J919" s="50">
        <f t="shared" si="668"/>
        <v>200</v>
      </c>
      <c r="K919" s="50">
        <f t="shared" si="669"/>
        <v>1000</v>
      </c>
      <c r="L919" s="30">
        <v>120</v>
      </c>
      <c r="M919" s="30">
        <f t="shared" si="673"/>
        <v>0</v>
      </c>
      <c r="N919" s="30">
        <f t="shared" si="674"/>
        <v>30000</v>
      </c>
      <c r="O919" s="30">
        <f t="shared" si="675"/>
        <v>60000</v>
      </c>
      <c r="P919" s="48">
        <f>I919*L919*5</f>
        <v>30000</v>
      </c>
      <c r="Q919" s="48">
        <f>L919*K919</f>
        <v>120000</v>
      </c>
    </row>
    <row r="920" spans="1:17" s="9" customFormat="1" ht="21" x14ac:dyDescent="0.25">
      <c r="A920" s="10"/>
      <c r="B920" s="10"/>
      <c r="C920" s="11"/>
      <c r="D920" s="12"/>
      <c r="E920" s="32"/>
      <c r="F920" s="14"/>
      <c r="G920" s="14"/>
      <c r="H920" s="14"/>
      <c r="I920" s="14"/>
      <c r="J920" s="15"/>
      <c r="K920" s="15"/>
      <c r="L920" s="16"/>
      <c r="M920" s="17">
        <f t="shared" ref="M920:P920" si="676">SUM(M913:M919)</f>
        <v>0</v>
      </c>
      <c r="N920" s="17">
        <f t="shared" si="676"/>
        <v>170000</v>
      </c>
      <c r="O920" s="17">
        <f t="shared" si="676"/>
        <v>172500</v>
      </c>
      <c r="P920" s="17">
        <f t="shared" si="676"/>
        <v>44000</v>
      </c>
      <c r="Q920" s="18">
        <f>SUM(Q913:Q919)</f>
        <v>386500</v>
      </c>
    </row>
    <row r="921" spans="1:17" s="9" customFormat="1" ht="21" x14ac:dyDescent="0.25">
      <c r="A921" s="10"/>
      <c r="B921" s="10"/>
      <c r="C921" s="11"/>
      <c r="D921" s="12"/>
      <c r="E921" s="32"/>
      <c r="F921" s="14"/>
      <c r="G921" s="14"/>
      <c r="H921" s="14"/>
      <c r="I921" s="14"/>
      <c r="J921" s="15"/>
      <c r="K921" s="15"/>
      <c r="L921" s="16"/>
      <c r="M921" s="17"/>
      <c r="N921" s="17"/>
      <c r="O921" s="17"/>
      <c r="P921" s="17"/>
      <c r="Q921" s="18"/>
    </row>
    <row r="922" spans="1:17" ht="21" x14ac:dyDescent="0.25">
      <c r="A922" s="19">
        <v>114</v>
      </c>
      <c r="B922" s="19" t="s">
        <v>1340</v>
      </c>
      <c r="C922" s="41"/>
      <c r="D922" s="21"/>
      <c r="E922" s="22" t="s">
        <v>987</v>
      </c>
      <c r="F922" s="21"/>
      <c r="G922" s="21"/>
      <c r="H922" s="21"/>
      <c r="I922" s="72"/>
      <c r="J922" s="33"/>
      <c r="K922" s="33"/>
      <c r="L922" s="34"/>
      <c r="M922" s="34"/>
      <c r="N922" s="34"/>
      <c r="O922" s="34"/>
      <c r="P922" s="65"/>
      <c r="Q922" s="65"/>
    </row>
    <row r="923" spans="1:17" ht="28.5" customHeight="1" x14ac:dyDescent="0.25">
      <c r="A923" s="25"/>
      <c r="B923" s="25"/>
      <c r="C923" s="25"/>
      <c r="D923" s="89" t="s">
        <v>988</v>
      </c>
      <c r="E923" s="46" t="s">
        <v>989</v>
      </c>
      <c r="F923" s="28">
        <v>3000</v>
      </c>
      <c r="G923" s="28">
        <v>5000</v>
      </c>
      <c r="H923" s="28">
        <v>10000</v>
      </c>
      <c r="I923" s="28">
        <v>3500</v>
      </c>
      <c r="J923" s="50">
        <f t="shared" ref="J923:J929" si="677">SUM(F923:I923)</f>
        <v>21500</v>
      </c>
      <c r="K923" s="50">
        <f t="shared" ref="K923:K929" si="678">J923*5</f>
        <v>107500</v>
      </c>
      <c r="L923" s="30">
        <v>1.6</v>
      </c>
      <c r="M923" s="30">
        <f t="shared" ref="M923:M929" si="679">F923*L923*5</f>
        <v>24000</v>
      </c>
      <c r="N923" s="30">
        <f t="shared" ref="N923:N929" si="680">G923*L923*5</f>
        <v>40000</v>
      </c>
      <c r="O923" s="30">
        <f t="shared" ref="O923:O929" si="681">H923*L923*5</f>
        <v>80000</v>
      </c>
      <c r="P923" s="48">
        <f>I923*L923*5</f>
        <v>28000</v>
      </c>
      <c r="Q923" s="48">
        <f>L923*K923</f>
        <v>172000</v>
      </c>
    </row>
    <row r="924" spans="1:17" s="9" customFormat="1" ht="21" x14ac:dyDescent="0.25">
      <c r="A924" s="10"/>
      <c r="B924" s="10"/>
      <c r="C924" s="11"/>
      <c r="D924" s="12"/>
      <c r="E924" s="32"/>
      <c r="F924" s="14"/>
      <c r="G924" s="14"/>
      <c r="H924" s="14"/>
      <c r="I924" s="14"/>
      <c r="J924" s="15"/>
      <c r="K924" s="15"/>
      <c r="L924" s="16"/>
      <c r="M924" s="17">
        <f t="shared" ref="M924:P924" si="682">SUM(M923)</f>
        <v>24000</v>
      </c>
      <c r="N924" s="17">
        <f t="shared" si="682"/>
        <v>40000</v>
      </c>
      <c r="O924" s="17">
        <f t="shared" si="682"/>
        <v>80000</v>
      </c>
      <c r="P924" s="17">
        <f t="shared" si="682"/>
        <v>28000</v>
      </c>
      <c r="Q924" s="18">
        <f>SUM(Q923)</f>
        <v>172000</v>
      </c>
    </row>
    <row r="925" spans="1:17" s="9" customFormat="1" ht="21" x14ac:dyDescent="0.25">
      <c r="A925" s="10"/>
      <c r="B925" s="10"/>
      <c r="C925" s="11"/>
      <c r="D925" s="12"/>
      <c r="E925" s="32"/>
      <c r="F925" s="14"/>
      <c r="G925" s="14"/>
      <c r="H925" s="14"/>
      <c r="I925" s="14"/>
      <c r="J925" s="15"/>
      <c r="K925" s="15"/>
      <c r="L925" s="16"/>
      <c r="M925" s="17"/>
      <c r="N925" s="17"/>
      <c r="O925" s="17"/>
      <c r="P925" s="17"/>
      <c r="Q925" s="18"/>
    </row>
    <row r="926" spans="1:17" ht="21" x14ac:dyDescent="0.25">
      <c r="A926" s="19">
        <v>115</v>
      </c>
      <c r="B926" s="19" t="s">
        <v>1340</v>
      </c>
      <c r="C926" s="41"/>
      <c r="D926" s="21"/>
      <c r="E926" s="22" t="s">
        <v>990</v>
      </c>
      <c r="F926" s="21"/>
      <c r="G926" s="21"/>
      <c r="H926" s="21"/>
      <c r="I926" s="72"/>
      <c r="J926" s="33"/>
      <c r="K926" s="33"/>
      <c r="L926" s="34"/>
      <c r="M926" s="34"/>
      <c r="N926" s="34"/>
      <c r="O926" s="34"/>
      <c r="P926" s="65"/>
      <c r="Q926" s="65"/>
    </row>
    <row r="927" spans="1:17" ht="45" x14ac:dyDescent="0.25">
      <c r="A927" s="25"/>
      <c r="B927" s="25"/>
      <c r="C927" s="25" t="s">
        <v>956</v>
      </c>
      <c r="D927" s="89" t="s">
        <v>991</v>
      </c>
      <c r="E927" s="46" t="s">
        <v>992</v>
      </c>
      <c r="F927" s="28">
        <v>1000</v>
      </c>
      <c r="G927" s="28">
        <v>500</v>
      </c>
      <c r="H927" s="28">
        <v>500</v>
      </c>
      <c r="I927" s="28">
        <v>100</v>
      </c>
      <c r="J927" s="50">
        <f t="shared" si="677"/>
        <v>2100</v>
      </c>
      <c r="K927" s="50">
        <f t="shared" si="678"/>
        <v>10500</v>
      </c>
      <c r="L927" s="30">
        <v>10</v>
      </c>
      <c r="M927" s="30">
        <f t="shared" si="679"/>
        <v>50000</v>
      </c>
      <c r="N927" s="30">
        <f t="shared" si="680"/>
        <v>25000</v>
      </c>
      <c r="O927" s="30">
        <f t="shared" si="681"/>
        <v>25000</v>
      </c>
      <c r="P927" s="48">
        <f>I927*L927*5</f>
        <v>5000</v>
      </c>
      <c r="Q927" s="48">
        <f>L927*K927</f>
        <v>105000</v>
      </c>
    </row>
    <row r="928" spans="1:17" x14ac:dyDescent="0.25">
      <c r="A928" s="25"/>
      <c r="B928" s="25"/>
      <c r="C928" s="25" t="s">
        <v>1443</v>
      </c>
      <c r="D928" s="89" t="s">
        <v>991</v>
      </c>
      <c r="E928" s="46" t="s">
        <v>993</v>
      </c>
      <c r="F928" s="28">
        <v>0</v>
      </c>
      <c r="G928" s="28">
        <v>10</v>
      </c>
      <c r="H928" s="28">
        <v>500</v>
      </c>
      <c r="I928" s="28">
        <v>20</v>
      </c>
      <c r="J928" s="50">
        <f t="shared" si="677"/>
        <v>530</v>
      </c>
      <c r="K928" s="50">
        <f t="shared" si="678"/>
        <v>2650</v>
      </c>
      <c r="L928" s="30">
        <v>15</v>
      </c>
      <c r="M928" s="30">
        <f t="shared" si="679"/>
        <v>0</v>
      </c>
      <c r="N928" s="30">
        <f t="shared" si="680"/>
        <v>750</v>
      </c>
      <c r="O928" s="30">
        <f t="shared" si="681"/>
        <v>37500</v>
      </c>
      <c r="P928" s="48">
        <f>I928*L928*5</f>
        <v>1500</v>
      </c>
      <c r="Q928" s="48">
        <f>L928*K928</f>
        <v>39750</v>
      </c>
    </row>
    <row r="929" spans="1:17" x14ac:dyDescent="0.25">
      <c r="A929" s="25"/>
      <c r="B929" s="25"/>
      <c r="C929" s="25" t="s">
        <v>1444</v>
      </c>
      <c r="D929" s="89" t="s">
        <v>991</v>
      </c>
      <c r="E929" s="46" t="s">
        <v>993</v>
      </c>
      <c r="F929" s="28">
        <v>0</v>
      </c>
      <c r="G929" s="28">
        <v>20</v>
      </c>
      <c r="H929" s="28">
        <v>200</v>
      </c>
      <c r="I929" s="28">
        <v>20</v>
      </c>
      <c r="J929" s="50">
        <f t="shared" si="677"/>
        <v>240</v>
      </c>
      <c r="K929" s="50">
        <f t="shared" si="678"/>
        <v>1200</v>
      </c>
      <c r="L929" s="30">
        <v>4</v>
      </c>
      <c r="M929" s="30">
        <f t="shared" si="679"/>
        <v>0</v>
      </c>
      <c r="N929" s="30">
        <f t="shared" si="680"/>
        <v>400</v>
      </c>
      <c r="O929" s="30">
        <f t="shared" si="681"/>
        <v>4000</v>
      </c>
      <c r="P929" s="48">
        <f>I929*L929*5</f>
        <v>400</v>
      </c>
      <c r="Q929" s="48">
        <f>L929*K929</f>
        <v>4800</v>
      </c>
    </row>
    <row r="930" spans="1:17" s="9" customFormat="1" ht="21" x14ac:dyDescent="0.25">
      <c r="A930" s="10"/>
      <c r="B930" s="10"/>
      <c r="C930" s="11"/>
      <c r="D930" s="12"/>
      <c r="E930" s="32"/>
      <c r="F930" s="14"/>
      <c r="G930" s="14"/>
      <c r="H930" s="14"/>
      <c r="I930" s="14"/>
      <c r="J930" s="15"/>
      <c r="K930" s="15"/>
      <c r="L930" s="16"/>
      <c r="M930" s="17">
        <f t="shared" ref="M930:P930" si="683">SUM(M927:M929)</f>
        <v>50000</v>
      </c>
      <c r="N930" s="17">
        <f t="shared" si="683"/>
        <v>26150</v>
      </c>
      <c r="O930" s="17">
        <f t="shared" si="683"/>
        <v>66500</v>
      </c>
      <c r="P930" s="17">
        <f t="shared" si="683"/>
        <v>6900</v>
      </c>
      <c r="Q930" s="18">
        <f>SUM(Q927:Q929)</f>
        <v>149550</v>
      </c>
    </row>
    <row r="931" spans="1:17" s="9" customFormat="1" ht="21" x14ac:dyDescent="0.25">
      <c r="A931" s="10"/>
      <c r="B931" s="10"/>
      <c r="C931" s="11"/>
      <c r="D931" s="12"/>
      <c r="E931" s="32"/>
      <c r="F931" s="14"/>
      <c r="G931" s="14"/>
      <c r="H931" s="14"/>
      <c r="I931" s="14"/>
      <c r="J931" s="15"/>
      <c r="K931" s="15"/>
      <c r="L931" s="16"/>
      <c r="M931" s="17"/>
      <c r="N931" s="17"/>
      <c r="O931" s="17"/>
      <c r="P931" s="17"/>
      <c r="Q931" s="18"/>
    </row>
    <row r="932" spans="1:17" ht="42" x14ac:dyDescent="0.25">
      <c r="A932" s="19">
        <v>116</v>
      </c>
      <c r="B932" s="19" t="s">
        <v>1340</v>
      </c>
      <c r="C932" s="41"/>
      <c r="D932" s="21"/>
      <c r="E932" s="22" t="s">
        <v>994</v>
      </c>
      <c r="F932" s="21"/>
      <c r="G932" s="21"/>
      <c r="H932" s="21"/>
      <c r="I932" s="72"/>
      <c r="J932" s="33"/>
      <c r="K932" s="33"/>
      <c r="L932" s="34"/>
      <c r="M932" s="34"/>
      <c r="N932" s="34"/>
      <c r="O932" s="34"/>
      <c r="P932" s="65"/>
      <c r="Q932" s="65"/>
    </row>
    <row r="933" spans="1:17" x14ac:dyDescent="0.25">
      <c r="A933" s="25"/>
      <c r="B933" s="25"/>
      <c r="C933" s="25" t="s">
        <v>960</v>
      </c>
      <c r="D933" s="89" t="s">
        <v>995</v>
      </c>
      <c r="E933" s="46" t="s">
        <v>996</v>
      </c>
      <c r="F933" s="28">
        <v>0</v>
      </c>
      <c r="G933" s="28">
        <v>10</v>
      </c>
      <c r="H933" s="28">
        <v>20</v>
      </c>
      <c r="I933" s="28">
        <v>20</v>
      </c>
      <c r="J933" s="50">
        <f>SUM(F933:I933)</f>
        <v>50</v>
      </c>
      <c r="K933" s="50">
        <f>J933*5</f>
        <v>250</v>
      </c>
      <c r="L933" s="30">
        <v>460</v>
      </c>
      <c r="M933" s="30">
        <f>F933*L933*5</f>
        <v>0</v>
      </c>
      <c r="N933" s="30">
        <f>G933*L933*5</f>
        <v>23000</v>
      </c>
      <c r="O933" s="30">
        <f>H933*L933*5</f>
        <v>46000</v>
      </c>
      <c r="P933" s="48">
        <f>I933*L933*5</f>
        <v>46000</v>
      </c>
      <c r="Q933" s="48">
        <f>L933*K933</f>
        <v>115000</v>
      </c>
    </row>
    <row r="934" spans="1:17" ht="31.5" x14ac:dyDescent="0.25">
      <c r="A934" s="25"/>
      <c r="B934" s="25"/>
      <c r="C934" s="25">
        <v>116.2</v>
      </c>
      <c r="D934" s="89" t="s">
        <v>997</v>
      </c>
      <c r="E934" s="46" t="s">
        <v>998</v>
      </c>
      <c r="F934" s="28">
        <v>0</v>
      </c>
      <c r="G934" s="28">
        <v>10</v>
      </c>
      <c r="H934" s="28">
        <v>30</v>
      </c>
      <c r="I934" s="28">
        <v>10</v>
      </c>
      <c r="J934" s="50">
        <f>SUM(F934:I934)</f>
        <v>50</v>
      </c>
      <c r="K934" s="50">
        <f>J934*5</f>
        <v>250</v>
      </c>
      <c r="L934" s="30">
        <v>47</v>
      </c>
      <c r="M934" s="30">
        <f>F934*L934*5</f>
        <v>0</v>
      </c>
      <c r="N934" s="30">
        <f>G934*L934*5</f>
        <v>2350</v>
      </c>
      <c r="O934" s="30">
        <f>H934*L934*5</f>
        <v>7050</v>
      </c>
      <c r="P934" s="48">
        <f>I934*L934*5</f>
        <v>2350</v>
      </c>
      <c r="Q934" s="48">
        <f>L934*K934</f>
        <v>11750</v>
      </c>
    </row>
    <row r="935" spans="1:17" s="9" customFormat="1" ht="21" x14ac:dyDescent="0.25">
      <c r="A935" s="10"/>
      <c r="B935" s="10"/>
      <c r="C935" s="11"/>
      <c r="D935" s="12"/>
      <c r="E935" s="32"/>
      <c r="F935" s="14"/>
      <c r="G935" s="14"/>
      <c r="H935" s="14"/>
      <c r="I935" s="14"/>
      <c r="J935" s="15"/>
      <c r="K935" s="15"/>
      <c r="L935" s="16"/>
      <c r="M935" s="17">
        <f t="shared" ref="M935:P935" si="684">SUM(M933:M934)</f>
        <v>0</v>
      </c>
      <c r="N935" s="17">
        <f t="shared" si="684"/>
        <v>25350</v>
      </c>
      <c r="O935" s="17">
        <f t="shared" si="684"/>
        <v>53050</v>
      </c>
      <c r="P935" s="17">
        <f t="shared" si="684"/>
        <v>48350</v>
      </c>
      <c r="Q935" s="18">
        <f>SUM(Q933:Q934)</f>
        <v>126750</v>
      </c>
    </row>
    <row r="936" spans="1:17" s="9" customFormat="1" ht="21" x14ac:dyDescent="0.25">
      <c r="A936" s="10"/>
      <c r="B936" s="10"/>
      <c r="C936" s="11"/>
      <c r="D936" s="12"/>
      <c r="E936" s="32"/>
      <c r="F936" s="14"/>
      <c r="G936" s="14"/>
      <c r="H936" s="14"/>
      <c r="I936" s="14"/>
      <c r="J936" s="15"/>
      <c r="K936" s="15"/>
      <c r="L936" s="16"/>
      <c r="M936" s="17"/>
      <c r="N936" s="17"/>
      <c r="O936" s="17"/>
      <c r="P936" s="17"/>
      <c r="Q936" s="18"/>
    </row>
    <row r="937" spans="1:17" ht="42" x14ac:dyDescent="0.25">
      <c r="A937" s="19">
        <v>117</v>
      </c>
      <c r="B937" s="19" t="s">
        <v>1340</v>
      </c>
      <c r="C937" s="41"/>
      <c r="D937" s="21"/>
      <c r="E937" s="22" t="s">
        <v>999</v>
      </c>
      <c r="F937" s="21"/>
      <c r="G937" s="21"/>
      <c r="H937" s="21"/>
      <c r="I937" s="72"/>
      <c r="J937" s="33"/>
      <c r="K937" s="33"/>
      <c r="L937" s="34"/>
      <c r="M937" s="34"/>
      <c r="N937" s="34"/>
      <c r="O937" s="34"/>
      <c r="P937" s="65"/>
      <c r="Q937" s="65"/>
    </row>
    <row r="938" spans="1:17" x14ac:dyDescent="0.25">
      <c r="A938" s="25"/>
      <c r="B938" s="25"/>
      <c r="C938" s="25"/>
      <c r="D938" s="89" t="s">
        <v>997</v>
      </c>
      <c r="E938" s="46" t="s">
        <v>1000</v>
      </c>
      <c r="F938" s="28"/>
      <c r="G938" s="28">
        <v>50</v>
      </c>
      <c r="H938" s="28">
        <v>50</v>
      </c>
      <c r="I938" s="28"/>
      <c r="J938" s="50">
        <f t="shared" ref="J938" si="685">SUM(F938:I938)</f>
        <v>100</v>
      </c>
      <c r="K938" s="50">
        <f t="shared" ref="K938" si="686">J938*5</f>
        <v>500</v>
      </c>
      <c r="L938" s="30">
        <v>23</v>
      </c>
      <c r="M938" s="30">
        <f t="shared" ref="M938" si="687">F938*L938*5</f>
        <v>0</v>
      </c>
      <c r="N938" s="30">
        <f t="shared" ref="N938" si="688">G938*L938*5</f>
        <v>5750</v>
      </c>
      <c r="O938" s="30">
        <f t="shared" ref="O938" si="689">H938*L938*5</f>
        <v>5750</v>
      </c>
      <c r="P938" s="48">
        <f>I938*L938*5</f>
        <v>0</v>
      </c>
      <c r="Q938" s="48">
        <f>L938*K938</f>
        <v>11500</v>
      </c>
    </row>
    <row r="939" spans="1:17" s="9" customFormat="1" ht="21" x14ac:dyDescent="0.25">
      <c r="A939" s="10"/>
      <c r="B939" s="10"/>
      <c r="C939" s="11"/>
      <c r="D939" s="12"/>
      <c r="E939" s="32"/>
      <c r="F939" s="14"/>
      <c r="G939" s="14"/>
      <c r="H939" s="14"/>
      <c r="I939" s="14"/>
      <c r="J939" s="15"/>
      <c r="K939" s="15"/>
      <c r="L939" s="16"/>
      <c r="M939" s="17">
        <f t="shared" ref="M939:P939" si="690">SUM(M938)</f>
        <v>0</v>
      </c>
      <c r="N939" s="17">
        <f t="shared" si="690"/>
        <v>5750</v>
      </c>
      <c r="O939" s="17">
        <f t="shared" si="690"/>
        <v>5750</v>
      </c>
      <c r="P939" s="17">
        <f t="shared" si="690"/>
        <v>0</v>
      </c>
      <c r="Q939" s="18">
        <f>SUM(Q938)</f>
        <v>11500</v>
      </c>
    </row>
    <row r="940" spans="1:17" s="9" customFormat="1" ht="21" x14ac:dyDescent="0.25">
      <c r="A940" s="10"/>
      <c r="B940" s="10"/>
      <c r="C940" s="11"/>
      <c r="D940" s="12"/>
      <c r="E940" s="32"/>
      <c r="F940" s="14"/>
      <c r="G940" s="14"/>
      <c r="H940" s="14"/>
      <c r="I940" s="14"/>
      <c r="J940" s="15"/>
      <c r="K940" s="15"/>
      <c r="L940" s="16"/>
      <c r="M940" s="17"/>
      <c r="N940" s="17"/>
      <c r="O940" s="17"/>
      <c r="P940" s="17"/>
      <c r="Q940" s="18"/>
    </row>
    <row r="941" spans="1:17" ht="21" x14ac:dyDescent="0.25">
      <c r="A941" s="19">
        <v>118</v>
      </c>
      <c r="B941" s="19" t="s">
        <v>1340</v>
      </c>
      <c r="C941" s="41"/>
      <c r="D941" s="21"/>
      <c r="E941" s="22" t="s">
        <v>1001</v>
      </c>
      <c r="F941" s="21"/>
      <c r="G941" s="21"/>
      <c r="H941" s="21"/>
      <c r="I941" s="72"/>
      <c r="J941" s="33"/>
      <c r="K941" s="33"/>
      <c r="L941" s="34"/>
      <c r="M941" s="34"/>
      <c r="N941" s="34"/>
      <c r="O941" s="34"/>
      <c r="P941" s="65"/>
      <c r="Q941" s="65"/>
    </row>
    <row r="942" spans="1:17" x14ac:dyDescent="0.25">
      <c r="A942" s="36"/>
      <c r="B942" s="36"/>
      <c r="C942" s="25" t="s">
        <v>966</v>
      </c>
      <c r="D942" s="89" t="s">
        <v>1003</v>
      </c>
      <c r="E942" s="46" t="s">
        <v>1004</v>
      </c>
      <c r="F942" s="28">
        <v>500</v>
      </c>
      <c r="G942" s="28">
        <v>800</v>
      </c>
      <c r="H942" s="28">
        <v>100</v>
      </c>
      <c r="I942" s="28">
        <v>60</v>
      </c>
      <c r="J942" s="50">
        <f t="shared" ref="J942:J968" si="691">SUM(F942:I942)</f>
        <v>1460</v>
      </c>
      <c r="K942" s="50">
        <f t="shared" ref="K942:K968" si="692">J942*5</f>
        <v>7300</v>
      </c>
      <c r="L942" s="30">
        <v>0.9</v>
      </c>
      <c r="M942" s="30">
        <f t="shared" ref="M942:M968" si="693">F942*L942*5</f>
        <v>2250</v>
      </c>
      <c r="N942" s="30">
        <f t="shared" ref="N942:N968" si="694">G942*L942*5</f>
        <v>3600</v>
      </c>
      <c r="O942" s="30">
        <f t="shared" ref="O942:O968" si="695">H942*L942*5</f>
        <v>450</v>
      </c>
      <c r="P942" s="48">
        <f t="shared" ref="P942:P947" si="696">I942*L942*5</f>
        <v>270</v>
      </c>
      <c r="Q942" s="48">
        <f t="shared" ref="Q942:Q947" si="697">L942*K942</f>
        <v>6570</v>
      </c>
    </row>
    <row r="943" spans="1:17" ht="32.25" customHeight="1" x14ac:dyDescent="0.25">
      <c r="A943" s="36"/>
      <c r="B943" s="36"/>
      <c r="C943" s="25" t="s">
        <v>1445</v>
      </c>
      <c r="D943" s="89" t="s">
        <v>1003</v>
      </c>
      <c r="E943" s="46" t="s">
        <v>1006</v>
      </c>
      <c r="F943" s="28">
        <v>2000</v>
      </c>
      <c r="G943" s="28">
        <v>300</v>
      </c>
      <c r="H943" s="28">
        <v>40</v>
      </c>
      <c r="I943" s="28">
        <v>30</v>
      </c>
      <c r="J943" s="50">
        <f t="shared" si="691"/>
        <v>2370</v>
      </c>
      <c r="K943" s="50">
        <f t="shared" si="692"/>
        <v>11850</v>
      </c>
      <c r="L943" s="30">
        <v>0.7</v>
      </c>
      <c r="M943" s="30">
        <f t="shared" si="693"/>
        <v>7000</v>
      </c>
      <c r="N943" s="30">
        <f t="shared" si="694"/>
        <v>1050</v>
      </c>
      <c r="O943" s="30">
        <f t="shared" si="695"/>
        <v>140</v>
      </c>
      <c r="P943" s="48">
        <f t="shared" si="696"/>
        <v>105</v>
      </c>
      <c r="Q943" s="48">
        <f t="shared" si="697"/>
        <v>8295</v>
      </c>
    </row>
    <row r="944" spans="1:17" ht="30" customHeight="1" x14ac:dyDescent="0.25">
      <c r="A944" s="36"/>
      <c r="B944" s="36"/>
      <c r="C944" s="25" t="s">
        <v>1446</v>
      </c>
      <c r="D944" s="89" t="s">
        <v>1007</v>
      </c>
      <c r="E944" s="46" t="s">
        <v>1008</v>
      </c>
      <c r="F944" s="28">
        <v>2000</v>
      </c>
      <c r="G944" s="28">
        <v>6000</v>
      </c>
      <c r="H944" s="28">
        <v>4000</v>
      </c>
      <c r="I944" s="28">
        <v>2000</v>
      </c>
      <c r="J944" s="50">
        <f t="shared" si="691"/>
        <v>14000</v>
      </c>
      <c r="K944" s="50">
        <f t="shared" si="692"/>
        <v>70000</v>
      </c>
      <c r="L944" s="30">
        <v>1</v>
      </c>
      <c r="M944" s="30">
        <f t="shared" si="693"/>
        <v>10000</v>
      </c>
      <c r="N944" s="30">
        <f t="shared" si="694"/>
        <v>30000</v>
      </c>
      <c r="O944" s="30">
        <f t="shared" si="695"/>
        <v>20000</v>
      </c>
      <c r="P944" s="48">
        <f t="shared" si="696"/>
        <v>10000</v>
      </c>
      <c r="Q944" s="48">
        <f t="shared" si="697"/>
        <v>70000</v>
      </c>
    </row>
    <row r="945" spans="1:17" ht="27" customHeight="1" x14ac:dyDescent="0.25">
      <c r="A945" s="36"/>
      <c r="B945" s="36"/>
      <c r="C945" s="25" t="s">
        <v>1447</v>
      </c>
      <c r="D945" s="89" t="s">
        <v>1009</v>
      </c>
      <c r="E945" s="46" t="s">
        <v>1010</v>
      </c>
      <c r="F945" s="28">
        <v>50</v>
      </c>
      <c r="G945" s="28">
        <v>200</v>
      </c>
      <c r="H945" s="28">
        <v>1000</v>
      </c>
      <c r="I945" s="28">
        <v>500</v>
      </c>
      <c r="J945" s="50">
        <f t="shared" si="691"/>
        <v>1750</v>
      </c>
      <c r="K945" s="50">
        <f t="shared" si="692"/>
        <v>8750</v>
      </c>
      <c r="L945" s="30">
        <v>10</v>
      </c>
      <c r="M945" s="30">
        <f t="shared" si="693"/>
        <v>2500</v>
      </c>
      <c r="N945" s="30">
        <f t="shared" si="694"/>
        <v>10000</v>
      </c>
      <c r="O945" s="30">
        <f t="shared" si="695"/>
        <v>50000</v>
      </c>
      <c r="P945" s="48">
        <f t="shared" si="696"/>
        <v>25000</v>
      </c>
      <c r="Q945" s="48">
        <f t="shared" si="697"/>
        <v>87500</v>
      </c>
    </row>
    <row r="946" spans="1:17" x14ac:dyDescent="0.25">
      <c r="A946" s="36"/>
      <c r="B946" s="36"/>
      <c r="C946" s="25" t="s">
        <v>1448</v>
      </c>
      <c r="D946" s="89" t="s">
        <v>1007</v>
      </c>
      <c r="E946" s="46" t="s">
        <v>1011</v>
      </c>
      <c r="F946" s="28">
        <v>100</v>
      </c>
      <c r="G946" s="28">
        <v>800</v>
      </c>
      <c r="H946" s="28">
        <v>100</v>
      </c>
      <c r="I946" s="28">
        <v>100</v>
      </c>
      <c r="J946" s="50">
        <f t="shared" si="691"/>
        <v>1100</v>
      </c>
      <c r="K946" s="50">
        <f t="shared" si="692"/>
        <v>5500</v>
      </c>
      <c r="L946" s="30">
        <v>6.5</v>
      </c>
      <c r="M946" s="30">
        <f t="shared" si="693"/>
        <v>3250</v>
      </c>
      <c r="N946" s="30">
        <f t="shared" si="694"/>
        <v>26000</v>
      </c>
      <c r="O946" s="30">
        <f t="shared" si="695"/>
        <v>3250</v>
      </c>
      <c r="P946" s="48">
        <f t="shared" si="696"/>
        <v>3250</v>
      </c>
      <c r="Q946" s="48">
        <f t="shared" si="697"/>
        <v>35750</v>
      </c>
    </row>
    <row r="947" spans="1:17" x14ac:dyDescent="0.25">
      <c r="A947" s="36"/>
      <c r="B947" s="36"/>
      <c r="C947" s="25" t="s">
        <v>1449</v>
      </c>
      <c r="D947" s="89" t="s">
        <v>1007</v>
      </c>
      <c r="E947" s="46" t="s">
        <v>1012</v>
      </c>
      <c r="F947" s="28">
        <v>100</v>
      </c>
      <c r="G947" s="28">
        <v>500</v>
      </c>
      <c r="H947" s="28">
        <v>250</v>
      </c>
      <c r="I947" s="28">
        <v>50</v>
      </c>
      <c r="J947" s="50">
        <f t="shared" si="691"/>
        <v>900</v>
      </c>
      <c r="K947" s="50">
        <f t="shared" si="692"/>
        <v>4500</v>
      </c>
      <c r="L947" s="30">
        <v>6.5</v>
      </c>
      <c r="M947" s="30">
        <f t="shared" si="693"/>
        <v>3250</v>
      </c>
      <c r="N947" s="30">
        <f t="shared" si="694"/>
        <v>16250</v>
      </c>
      <c r="O947" s="30">
        <f t="shared" si="695"/>
        <v>8125</v>
      </c>
      <c r="P947" s="48">
        <f t="shared" si="696"/>
        <v>1625</v>
      </c>
      <c r="Q947" s="48">
        <f t="shared" si="697"/>
        <v>29250</v>
      </c>
    </row>
    <row r="948" spans="1:17" x14ac:dyDescent="0.25">
      <c r="A948" s="36"/>
      <c r="B948" s="36"/>
      <c r="C948" s="25" t="s">
        <v>1450</v>
      </c>
      <c r="D948" s="89" t="s">
        <v>1013</v>
      </c>
      <c r="E948" s="46" t="s">
        <v>1014</v>
      </c>
      <c r="F948" s="28"/>
      <c r="G948" s="28">
        <v>50</v>
      </c>
      <c r="H948" s="28">
        <v>100</v>
      </c>
      <c r="I948" s="28">
        <v>50</v>
      </c>
      <c r="J948" s="50">
        <f t="shared" si="691"/>
        <v>200</v>
      </c>
      <c r="K948" s="50">
        <f t="shared" si="692"/>
        <v>1000</v>
      </c>
      <c r="L948" s="30">
        <v>90</v>
      </c>
      <c r="M948" s="30">
        <f t="shared" si="693"/>
        <v>0</v>
      </c>
      <c r="N948" s="30">
        <f t="shared" si="694"/>
        <v>22500</v>
      </c>
      <c r="O948" s="30">
        <f t="shared" si="695"/>
        <v>45000</v>
      </c>
      <c r="P948" s="48">
        <f>I948*L948*5</f>
        <v>22500</v>
      </c>
      <c r="Q948" s="48">
        <f>L948*K948</f>
        <v>90000</v>
      </c>
    </row>
    <row r="949" spans="1:17" s="9" customFormat="1" ht="21" x14ac:dyDescent="0.25">
      <c r="A949" s="10"/>
      <c r="B949" s="10"/>
      <c r="C949" s="11"/>
      <c r="D949" s="12"/>
      <c r="E949" s="32"/>
      <c r="F949" s="14"/>
      <c r="G949" s="14"/>
      <c r="H949" s="14"/>
      <c r="I949" s="14"/>
      <c r="J949" s="15"/>
      <c r="K949" s="15"/>
      <c r="L949" s="16"/>
      <c r="M949" s="17">
        <f>SUM(M942:M948)</f>
        <v>28250</v>
      </c>
      <c r="N949" s="17">
        <f t="shared" ref="N949:Q949" si="698">SUM(N942:N948)</f>
        <v>109400</v>
      </c>
      <c r="O949" s="17">
        <f t="shared" si="698"/>
        <v>126965</v>
      </c>
      <c r="P949" s="17">
        <f t="shared" si="698"/>
        <v>62750</v>
      </c>
      <c r="Q949" s="18">
        <f t="shared" si="698"/>
        <v>327365</v>
      </c>
    </row>
    <row r="950" spans="1:17" s="9" customFormat="1" ht="21" x14ac:dyDescent="0.25">
      <c r="A950" s="10"/>
      <c r="B950" s="10"/>
      <c r="C950" s="11"/>
      <c r="D950" s="12"/>
      <c r="E950" s="32"/>
      <c r="F950" s="14"/>
      <c r="G950" s="14"/>
      <c r="H950" s="14"/>
      <c r="I950" s="14"/>
      <c r="J950" s="15"/>
      <c r="K950" s="15"/>
      <c r="L950" s="16"/>
      <c r="M950" s="17"/>
      <c r="N950" s="17"/>
      <c r="O950" s="17"/>
      <c r="P950" s="17"/>
      <c r="Q950" s="18"/>
    </row>
    <row r="951" spans="1:17" ht="21" x14ac:dyDescent="0.25">
      <c r="A951" s="19">
        <v>119</v>
      </c>
      <c r="B951" s="19" t="s">
        <v>1340</v>
      </c>
      <c r="C951" s="41"/>
      <c r="D951" s="21"/>
      <c r="E951" s="22" t="s">
        <v>1015</v>
      </c>
      <c r="F951" s="21"/>
      <c r="G951" s="21"/>
      <c r="H951" s="21"/>
      <c r="I951" s="72"/>
      <c r="J951" s="33"/>
      <c r="K951" s="33"/>
      <c r="L951" s="34"/>
      <c r="M951" s="34"/>
      <c r="N951" s="34"/>
      <c r="O951" s="34"/>
      <c r="P951" s="65"/>
      <c r="Q951" s="65"/>
    </row>
    <row r="952" spans="1:17" ht="30" x14ac:dyDescent="0.25">
      <c r="A952" s="25"/>
      <c r="B952" s="25"/>
      <c r="C952" s="25"/>
      <c r="D952" s="89" t="s">
        <v>1017</v>
      </c>
      <c r="E952" s="46" t="s">
        <v>1018</v>
      </c>
      <c r="F952" s="28">
        <v>20</v>
      </c>
      <c r="G952" s="28">
        <v>300</v>
      </c>
      <c r="H952" s="28">
        <v>100</v>
      </c>
      <c r="I952" s="28">
        <v>20</v>
      </c>
      <c r="J952" s="50">
        <f t="shared" si="691"/>
        <v>440</v>
      </c>
      <c r="K952" s="50">
        <f t="shared" si="692"/>
        <v>2200</v>
      </c>
      <c r="L952" s="30">
        <v>150</v>
      </c>
      <c r="M952" s="30">
        <f t="shared" si="693"/>
        <v>15000</v>
      </c>
      <c r="N952" s="30">
        <f t="shared" si="694"/>
        <v>225000</v>
      </c>
      <c r="O952" s="30">
        <f t="shared" si="695"/>
        <v>75000</v>
      </c>
      <c r="P952" s="48">
        <f>I952*L952*5</f>
        <v>15000</v>
      </c>
      <c r="Q952" s="48">
        <f>L952*K952</f>
        <v>330000</v>
      </c>
    </row>
    <row r="953" spans="1:17" s="9" customFormat="1" ht="21" x14ac:dyDescent="0.25">
      <c r="A953" s="10"/>
      <c r="B953" s="10"/>
      <c r="C953" s="11"/>
      <c r="D953" s="12"/>
      <c r="E953" s="32"/>
      <c r="F953" s="14"/>
      <c r="G953" s="14"/>
      <c r="H953" s="14"/>
      <c r="I953" s="14"/>
      <c r="J953" s="15"/>
      <c r="K953" s="15"/>
      <c r="L953" s="16"/>
      <c r="M953" s="17">
        <f t="shared" ref="M953:P953" si="699">SUM(M952)</f>
        <v>15000</v>
      </c>
      <c r="N953" s="17">
        <f t="shared" si="699"/>
        <v>225000</v>
      </c>
      <c r="O953" s="17">
        <f t="shared" si="699"/>
        <v>75000</v>
      </c>
      <c r="P953" s="17">
        <f t="shared" si="699"/>
        <v>15000</v>
      </c>
      <c r="Q953" s="18">
        <f>SUM(Q952)</f>
        <v>330000</v>
      </c>
    </row>
    <row r="954" spans="1:17" s="9" customFormat="1" ht="21" x14ac:dyDescent="0.25">
      <c r="A954" s="10"/>
      <c r="B954" s="10"/>
      <c r="C954" s="11"/>
      <c r="D954" s="12"/>
      <c r="E954" s="32"/>
      <c r="F954" s="14"/>
      <c r="G954" s="14"/>
      <c r="H954" s="14"/>
      <c r="I954" s="14"/>
      <c r="J954" s="15"/>
      <c r="K954" s="15"/>
      <c r="L954" s="16"/>
      <c r="M954" s="17"/>
      <c r="N954" s="17"/>
      <c r="O954" s="17"/>
      <c r="P954" s="17"/>
      <c r="Q954" s="18"/>
    </row>
    <row r="955" spans="1:17" ht="21" x14ac:dyDescent="0.25">
      <c r="A955" s="19">
        <v>120</v>
      </c>
      <c r="B955" s="19" t="s">
        <v>1340</v>
      </c>
      <c r="C955" s="41"/>
      <c r="D955" s="21"/>
      <c r="E955" s="22" t="s">
        <v>1019</v>
      </c>
      <c r="F955" s="21"/>
      <c r="G955" s="21"/>
      <c r="H955" s="21"/>
      <c r="I955" s="72"/>
      <c r="J955" s="33"/>
      <c r="K955" s="33"/>
      <c r="L955" s="34"/>
      <c r="M955" s="34"/>
      <c r="N955" s="34"/>
      <c r="O955" s="34"/>
      <c r="P955" s="65"/>
      <c r="Q955" s="65"/>
    </row>
    <row r="956" spans="1:17" ht="30" x14ac:dyDescent="0.25">
      <c r="A956" s="25"/>
      <c r="B956" s="25"/>
      <c r="C956" s="25" t="s">
        <v>972</v>
      </c>
      <c r="D956" s="89" t="s">
        <v>997</v>
      </c>
      <c r="E956" s="46" t="s">
        <v>1021</v>
      </c>
      <c r="F956" s="28">
        <v>1000</v>
      </c>
      <c r="G956" s="28">
        <v>30</v>
      </c>
      <c r="H956" s="28">
        <v>30</v>
      </c>
      <c r="I956" s="28">
        <v>30</v>
      </c>
      <c r="J956" s="50">
        <f>SUM(F956:I956)</f>
        <v>1090</v>
      </c>
      <c r="K956" s="50">
        <f>J956*5</f>
        <v>5450</v>
      </c>
      <c r="L956" s="30">
        <v>11</v>
      </c>
      <c r="M956" s="30">
        <f>F956*L956*5</f>
        <v>55000</v>
      </c>
      <c r="N956" s="30">
        <f>G956*L956*5</f>
        <v>1650</v>
      </c>
      <c r="O956" s="30">
        <f>H956*L956*5</f>
        <v>1650</v>
      </c>
      <c r="P956" s="48">
        <f>I956*L956*5</f>
        <v>1650</v>
      </c>
      <c r="Q956" s="48">
        <f>L956*K956</f>
        <v>59950</v>
      </c>
    </row>
    <row r="957" spans="1:17" ht="28.5" customHeight="1" x14ac:dyDescent="0.25">
      <c r="A957" s="25"/>
      <c r="B957" s="25"/>
      <c r="C957" s="25" t="s">
        <v>1451</v>
      </c>
      <c r="D957" s="89" t="s">
        <v>1007</v>
      </c>
      <c r="E957" s="46" t="s">
        <v>1023</v>
      </c>
      <c r="F957" s="28"/>
      <c r="G957" s="28">
        <v>50</v>
      </c>
      <c r="H957" s="28">
        <v>200</v>
      </c>
      <c r="I957" s="28">
        <v>5</v>
      </c>
      <c r="J957" s="50">
        <f t="shared" si="691"/>
        <v>255</v>
      </c>
      <c r="K957" s="50">
        <f t="shared" si="692"/>
        <v>1275</v>
      </c>
      <c r="L957" s="30">
        <v>100</v>
      </c>
      <c r="M957" s="30">
        <f t="shared" si="693"/>
        <v>0</v>
      </c>
      <c r="N957" s="30">
        <f t="shared" si="694"/>
        <v>25000</v>
      </c>
      <c r="O957" s="30">
        <f t="shared" si="695"/>
        <v>100000</v>
      </c>
      <c r="P957" s="48">
        <f>I957*L957*5</f>
        <v>2500</v>
      </c>
      <c r="Q957" s="48">
        <f>L957*K957</f>
        <v>127500</v>
      </c>
    </row>
    <row r="958" spans="1:17" s="9" customFormat="1" ht="21" x14ac:dyDescent="0.25">
      <c r="A958" s="10"/>
      <c r="B958" s="10"/>
      <c r="C958" s="11"/>
      <c r="D958" s="12"/>
      <c r="E958" s="32"/>
      <c r="F958" s="14"/>
      <c r="G958" s="14"/>
      <c r="H958" s="14"/>
      <c r="I958" s="14"/>
      <c r="J958" s="15"/>
      <c r="K958" s="15"/>
      <c r="L958" s="16"/>
      <c r="M958" s="17">
        <f t="shared" ref="M958:P958" si="700">SUM(M956:M957)</f>
        <v>55000</v>
      </c>
      <c r="N958" s="17">
        <f t="shared" si="700"/>
        <v>26650</v>
      </c>
      <c r="O958" s="17">
        <f t="shared" si="700"/>
        <v>101650</v>
      </c>
      <c r="P958" s="17">
        <f t="shared" si="700"/>
        <v>4150</v>
      </c>
      <c r="Q958" s="18">
        <f>SUM(Q956:Q957)</f>
        <v>187450</v>
      </c>
    </row>
    <row r="959" spans="1:17" s="9" customFormat="1" ht="21" x14ac:dyDescent="0.25">
      <c r="A959" s="10"/>
      <c r="B959" s="10"/>
      <c r="C959" s="11"/>
      <c r="D959" s="12"/>
      <c r="E959" s="32"/>
      <c r="F959" s="14"/>
      <c r="G959" s="14"/>
      <c r="H959" s="14"/>
      <c r="I959" s="14"/>
      <c r="J959" s="15"/>
      <c r="K959" s="15"/>
      <c r="L959" s="16"/>
      <c r="M959" s="17"/>
      <c r="N959" s="17"/>
      <c r="O959" s="17"/>
      <c r="P959" s="17"/>
      <c r="Q959" s="18"/>
    </row>
    <row r="960" spans="1:17" ht="21" x14ac:dyDescent="0.25">
      <c r="A960" s="19">
        <v>121</v>
      </c>
      <c r="B960" s="19" t="s">
        <v>1340</v>
      </c>
      <c r="C960" s="41"/>
      <c r="D960" s="21"/>
      <c r="E960" s="22" t="s">
        <v>1024</v>
      </c>
      <c r="F960" s="21"/>
      <c r="G960" s="21"/>
      <c r="H960" s="21"/>
      <c r="I960" s="72"/>
      <c r="J960" s="33"/>
      <c r="K960" s="33"/>
      <c r="L960" s="34"/>
      <c r="M960" s="34"/>
      <c r="N960" s="34"/>
      <c r="O960" s="34"/>
      <c r="P960" s="65"/>
      <c r="Q960" s="65"/>
    </row>
    <row r="961" spans="1:17" s="129" customFormat="1" ht="30" x14ac:dyDescent="0.2">
      <c r="A961" s="36"/>
      <c r="B961" s="36"/>
      <c r="C961" s="25" t="s">
        <v>1452</v>
      </c>
      <c r="D961" s="89" t="s">
        <v>1025</v>
      </c>
      <c r="E961" s="46" t="s">
        <v>1026</v>
      </c>
      <c r="F961" s="28"/>
      <c r="G961" s="28">
        <v>300</v>
      </c>
      <c r="H961" s="28">
        <v>20</v>
      </c>
      <c r="I961" s="28">
        <v>20</v>
      </c>
      <c r="J961" s="50">
        <f t="shared" si="691"/>
        <v>340</v>
      </c>
      <c r="K961" s="50">
        <f t="shared" si="692"/>
        <v>1700</v>
      </c>
      <c r="L961" s="30">
        <v>20</v>
      </c>
      <c r="M961" s="30">
        <f t="shared" si="693"/>
        <v>0</v>
      </c>
      <c r="N961" s="30">
        <f t="shared" si="694"/>
        <v>30000</v>
      </c>
      <c r="O961" s="30">
        <f t="shared" si="695"/>
        <v>2000</v>
      </c>
      <c r="P961" s="48">
        <f>I961*L961*5</f>
        <v>2000</v>
      </c>
      <c r="Q961" s="48">
        <f>L961*K961</f>
        <v>34000</v>
      </c>
    </row>
    <row r="962" spans="1:17" ht="28.5" customHeight="1" x14ac:dyDescent="0.25">
      <c r="A962" s="36"/>
      <c r="B962" s="36"/>
      <c r="C962" s="25" t="s">
        <v>1453</v>
      </c>
      <c r="D962" s="89" t="s">
        <v>1027</v>
      </c>
      <c r="E962" s="46" t="s">
        <v>1028</v>
      </c>
      <c r="F962" s="28"/>
      <c r="G962" s="28">
        <v>10</v>
      </c>
      <c r="H962" s="28">
        <v>100</v>
      </c>
      <c r="I962" s="28">
        <v>5</v>
      </c>
      <c r="J962" s="50">
        <f t="shared" si="691"/>
        <v>115</v>
      </c>
      <c r="K962" s="50">
        <f t="shared" si="692"/>
        <v>575</v>
      </c>
      <c r="L962" s="30">
        <v>20</v>
      </c>
      <c r="M962" s="30">
        <f t="shared" si="693"/>
        <v>0</v>
      </c>
      <c r="N962" s="30">
        <f t="shared" si="694"/>
        <v>1000</v>
      </c>
      <c r="O962" s="30">
        <f t="shared" si="695"/>
        <v>10000</v>
      </c>
      <c r="P962" s="48">
        <f>I962*L962*5</f>
        <v>500</v>
      </c>
      <c r="Q962" s="48">
        <f>L962*K962</f>
        <v>11500</v>
      </c>
    </row>
    <row r="963" spans="1:17" s="9" customFormat="1" ht="21" x14ac:dyDescent="0.25">
      <c r="A963" s="10"/>
      <c r="B963" s="10"/>
      <c r="C963" s="11"/>
      <c r="D963" s="12"/>
      <c r="E963" s="32"/>
      <c r="F963" s="14"/>
      <c r="G963" s="14"/>
      <c r="H963" s="14"/>
      <c r="I963" s="14"/>
      <c r="J963" s="15"/>
      <c r="K963" s="15"/>
      <c r="L963" s="16"/>
      <c r="M963" s="17">
        <f t="shared" ref="M963" si="701">SUM(M961:M962)</f>
        <v>0</v>
      </c>
      <c r="N963" s="17">
        <f t="shared" ref="N963:P963" si="702">SUM(N961:N962)</f>
        <v>31000</v>
      </c>
      <c r="O963" s="17">
        <f t="shared" si="702"/>
        <v>12000</v>
      </c>
      <c r="P963" s="17">
        <f t="shared" si="702"/>
        <v>2500</v>
      </c>
      <c r="Q963" s="18">
        <f>SUM(Q961:Q962)</f>
        <v>45500</v>
      </c>
    </row>
    <row r="964" spans="1:17" s="9" customFormat="1" ht="21" x14ac:dyDescent="0.25">
      <c r="A964" s="10"/>
      <c r="B964" s="10"/>
      <c r="C964" s="11"/>
      <c r="D964" s="12"/>
      <c r="E964" s="32"/>
      <c r="F964" s="14"/>
      <c r="G964" s="14"/>
      <c r="H964" s="14"/>
      <c r="I964" s="14"/>
      <c r="J964" s="15"/>
      <c r="K964" s="15"/>
      <c r="L964" s="16"/>
      <c r="M964" s="17"/>
      <c r="N964" s="17"/>
      <c r="O964" s="17"/>
      <c r="P964" s="17"/>
      <c r="Q964" s="18"/>
    </row>
    <row r="965" spans="1:17" ht="21" x14ac:dyDescent="0.25">
      <c r="A965" s="19">
        <v>122</v>
      </c>
      <c r="B965" s="19" t="s">
        <v>1340</v>
      </c>
      <c r="C965" s="41"/>
      <c r="D965" s="21"/>
      <c r="E965" s="22" t="s">
        <v>1029</v>
      </c>
      <c r="F965" s="21"/>
      <c r="G965" s="21"/>
      <c r="H965" s="21"/>
      <c r="I965" s="72"/>
      <c r="J965" s="33"/>
      <c r="K965" s="33"/>
      <c r="L965" s="34"/>
      <c r="M965" s="34"/>
      <c r="N965" s="34"/>
      <c r="O965" s="34"/>
      <c r="P965" s="65"/>
      <c r="Q965" s="65"/>
    </row>
    <row r="966" spans="1:17" x14ac:dyDescent="0.25">
      <c r="A966" s="36"/>
      <c r="B966" s="36"/>
      <c r="C966" s="25" t="s">
        <v>976</v>
      </c>
      <c r="D966" s="89" t="s">
        <v>1027</v>
      </c>
      <c r="E966" s="46" t="s">
        <v>1031</v>
      </c>
      <c r="F966" s="28">
        <v>300</v>
      </c>
      <c r="G966" s="28">
        <v>3000</v>
      </c>
      <c r="H966" s="28">
        <v>300</v>
      </c>
      <c r="I966" s="28">
        <v>200</v>
      </c>
      <c r="J966" s="50">
        <f t="shared" si="691"/>
        <v>3800</v>
      </c>
      <c r="K966" s="50">
        <f t="shared" si="692"/>
        <v>19000</v>
      </c>
      <c r="L966" s="30">
        <v>4</v>
      </c>
      <c r="M966" s="30">
        <f t="shared" si="693"/>
        <v>6000</v>
      </c>
      <c r="N966" s="30">
        <f t="shared" si="694"/>
        <v>60000</v>
      </c>
      <c r="O966" s="30">
        <f t="shared" si="695"/>
        <v>6000</v>
      </c>
      <c r="P966" s="48">
        <f>I966*L966*5</f>
        <v>4000</v>
      </c>
      <c r="Q966" s="48">
        <f>L966*K966</f>
        <v>76000</v>
      </c>
    </row>
    <row r="967" spans="1:17" x14ac:dyDescent="0.25">
      <c r="A967" s="36"/>
      <c r="B967" s="36"/>
      <c r="C967" s="25" t="s">
        <v>979</v>
      </c>
      <c r="D967" s="89" t="s">
        <v>1027</v>
      </c>
      <c r="E967" s="46" t="s">
        <v>1033</v>
      </c>
      <c r="F967" s="28">
        <v>20</v>
      </c>
      <c r="G967" s="28">
        <v>50</v>
      </c>
      <c r="H967" s="28">
        <v>350</v>
      </c>
      <c r="I967" s="28">
        <v>50</v>
      </c>
      <c r="J967" s="50">
        <f t="shared" si="691"/>
        <v>470</v>
      </c>
      <c r="K967" s="50">
        <f t="shared" si="692"/>
        <v>2350</v>
      </c>
      <c r="L967" s="30">
        <v>3</v>
      </c>
      <c r="M967" s="30">
        <f t="shared" si="693"/>
        <v>300</v>
      </c>
      <c r="N967" s="30">
        <f t="shared" si="694"/>
        <v>750</v>
      </c>
      <c r="O967" s="30">
        <f t="shared" si="695"/>
        <v>5250</v>
      </c>
      <c r="P967" s="48">
        <f>I967*L967*5</f>
        <v>750</v>
      </c>
      <c r="Q967" s="48">
        <f>L967*K967</f>
        <v>7050</v>
      </c>
    </row>
    <row r="968" spans="1:17" x14ac:dyDescent="0.25">
      <c r="A968" s="36"/>
      <c r="B968" s="36"/>
      <c r="C968" s="25" t="s">
        <v>981</v>
      </c>
      <c r="D968" s="89" t="s">
        <v>1027</v>
      </c>
      <c r="E968" s="46" t="s">
        <v>1035</v>
      </c>
      <c r="F968" s="28">
        <v>500</v>
      </c>
      <c r="G968" s="28">
        <v>5000</v>
      </c>
      <c r="H968" s="28">
        <v>1000</v>
      </c>
      <c r="I968" s="28">
        <v>500</v>
      </c>
      <c r="J968" s="50">
        <f t="shared" si="691"/>
        <v>7000</v>
      </c>
      <c r="K968" s="50">
        <f t="shared" si="692"/>
        <v>35000</v>
      </c>
      <c r="L968" s="30">
        <v>5</v>
      </c>
      <c r="M968" s="30">
        <f t="shared" si="693"/>
        <v>12500</v>
      </c>
      <c r="N968" s="30">
        <f t="shared" si="694"/>
        <v>125000</v>
      </c>
      <c r="O968" s="30">
        <f t="shared" si="695"/>
        <v>25000</v>
      </c>
      <c r="P968" s="48">
        <f>I968*L968*5</f>
        <v>12500</v>
      </c>
      <c r="Q968" s="48">
        <f>L968*K968</f>
        <v>175000</v>
      </c>
    </row>
    <row r="969" spans="1:17" s="9" customFormat="1" ht="21" x14ac:dyDescent="0.25">
      <c r="A969" s="10"/>
      <c r="B969" s="10"/>
      <c r="C969" s="11"/>
      <c r="D969" s="12"/>
      <c r="E969" s="32"/>
      <c r="F969" s="14"/>
      <c r="G969" s="14"/>
      <c r="H969" s="14"/>
      <c r="I969" s="14"/>
      <c r="J969" s="15"/>
      <c r="K969" s="15"/>
      <c r="L969" s="16"/>
      <c r="M969" s="17">
        <f>SUM(M966:M968)</f>
        <v>18800</v>
      </c>
      <c r="N969" s="17">
        <f t="shared" ref="N969:Q969" si="703">SUM(N966:N968)</f>
        <v>185750</v>
      </c>
      <c r="O969" s="17">
        <f t="shared" si="703"/>
        <v>36250</v>
      </c>
      <c r="P969" s="17">
        <f t="shared" si="703"/>
        <v>17250</v>
      </c>
      <c r="Q969" s="18">
        <f t="shared" si="703"/>
        <v>258050</v>
      </c>
    </row>
    <row r="970" spans="1:17" s="9" customFormat="1" ht="21" x14ac:dyDescent="0.25">
      <c r="A970" s="10"/>
      <c r="B970" s="10"/>
      <c r="C970" s="11"/>
      <c r="D970" s="12"/>
      <c r="E970" s="32"/>
      <c r="F970" s="14"/>
      <c r="G970" s="14"/>
      <c r="H970" s="14"/>
      <c r="I970" s="14"/>
      <c r="J970" s="15"/>
      <c r="K970" s="15"/>
      <c r="L970" s="16"/>
      <c r="M970" s="17"/>
      <c r="N970" s="17"/>
      <c r="O970" s="17"/>
      <c r="P970" s="17"/>
      <c r="Q970" s="18"/>
    </row>
    <row r="971" spans="1:17" ht="21" x14ac:dyDescent="0.25">
      <c r="A971" s="19">
        <v>123</v>
      </c>
      <c r="B971" s="19" t="s">
        <v>1340</v>
      </c>
      <c r="C971" s="41"/>
      <c r="D971" s="21"/>
      <c r="E971" s="22" t="s">
        <v>1036</v>
      </c>
      <c r="F971" s="21"/>
      <c r="G971" s="21"/>
      <c r="H971" s="21"/>
      <c r="I971" s="72"/>
      <c r="J971" s="33"/>
      <c r="K971" s="33"/>
      <c r="L971" s="34"/>
      <c r="M971" s="34"/>
      <c r="N971" s="34"/>
      <c r="O971" s="34"/>
      <c r="P971" s="65"/>
      <c r="Q971" s="65"/>
    </row>
    <row r="972" spans="1:17" x14ac:dyDescent="0.25">
      <c r="A972" s="25"/>
      <c r="B972" s="25"/>
      <c r="C972" s="25"/>
      <c r="D972" s="89" t="s">
        <v>1027</v>
      </c>
      <c r="E972" s="46" t="s">
        <v>1037</v>
      </c>
      <c r="F972" s="28">
        <v>10</v>
      </c>
      <c r="G972" s="28">
        <v>100</v>
      </c>
      <c r="H972" s="28">
        <v>200</v>
      </c>
      <c r="I972" s="28">
        <v>20</v>
      </c>
      <c r="J972" s="50">
        <f>SUM(F972:I972)</f>
        <v>330</v>
      </c>
      <c r="K972" s="50">
        <f>J972*5</f>
        <v>1650</v>
      </c>
      <c r="L972" s="30">
        <v>110</v>
      </c>
      <c r="M972" s="30">
        <f>F972*L972*5</f>
        <v>5500</v>
      </c>
      <c r="N972" s="30">
        <f>G972*L972*5</f>
        <v>55000</v>
      </c>
      <c r="O972" s="30">
        <f>H972*L972*5</f>
        <v>110000</v>
      </c>
      <c r="P972" s="48">
        <f>I972*L972*5</f>
        <v>11000</v>
      </c>
      <c r="Q972" s="48">
        <f>L972*K972</f>
        <v>181500</v>
      </c>
    </row>
    <row r="973" spans="1:17" s="9" customFormat="1" ht="21" x14ac:dyDescent="0.25">
      <c r="A973" s="10"/>
      <c r="B973" s="10"/>
      <c r="C973" s="11"/>
      <c r="D973" s="12"/>
      <c r="E973" s="32"/>
      <c r="F973" s="14"/>
      <c r="G973" s="14"/>
      <c r="H973" s="14"/>
      <c r="I973" s="14"/>
      <c r="J973" s="15"/>
      <c r="K973" s="15"/>
      <c r="L973" s="16"/>
      <c r="M973" s="17">
        <f t="shared" ref="M973:P973" si="704">SUM(M972)</f>
        <v>5500</v>
      </c>
      <c r="N973" s="17">
        <f t="shared" si="704"/>
        <v>55000</v>
      </c>
      <c r="O973" s="17">
        <f t="shared" si="704"/>
        <v>110000</v>
      </c>
      <c r="P973" s="17">
        <f t="shared" si="704"/>
        <v>11000</v>
      </c>
      <c r="Q973" s="18">
        <f>SUM(Q972)</f>
        <v>181500</v>
      </c>
    </row>
    <row r="974" spans="1:17" s="9" customFormat="1" ht="21" x14ac:dyDescent="0.25">
      <c r="A974" s="10"/>
      <c r="B974" s="10"/>
      <c r="C974" s="11"/>
      <c r="D974" s="12"/>
      <c r="E974" s="32"/>
      <c r="F974" s="14"/>
      <c r="G974" s="14"/>
      <c r="H974" s="14"/>
      <c r="I974" s="14"/>
      <c r="J974" s="15"/>
      <c r="K974" s="15"/>
      <c r="L974" s="16"/>
      <c r="M974" s="17"/>
      <c r="N974" s="17"/>
      <c r="O974" s="17"/>
      <c r="P974" s="17"/>
      <c r="Q974" s="18"/>
    </row>
    <row r="975" spans="1:17" ht="21" x14ac:dyDescent="0.25">
      <c r="A975" s="19">
        <v>124</v>
      </c>
      <c r="B975" s="19" t="s">
        <v>1340</v>
      </c>
      <c r="C975" s="41"/>
      <c r="D975" s="21"/>
      <c r="E975" s="22" t="s">
        <v>1038</v>
      </c>
      <c r="F975" s="21"/>
      <c r="G975" s="21"/>
      <c r="H975" s="21"/>
      <c r="I975" s="72"/>
      <c r="J975" s="33"/>
      <c r="K975" s="33"/>
      <c r="L975" s="34"/>
      <c r="M975" s="34"/>
      <c r="N975" s="34"/>
      <c r="O975" s="34"/>
      <c r="P975" s="65"/>
      <c r="Q975" s="65"/>
    </row>
    <row r="976" spans="1:17" x14ac:dyDescent="0.25">
      <c r="A976" s="25"/>
      <c r="B976" s="25"/>
      <c r="C976" s="25"/>
      <c r="D976" s="89" t="s">
        <v>1040</v>
      </c>
      <c r="E976" s="46" t="s">
        <v>1041</v>
      </c>
      <c r="F976" s="28"/>
      <c r="G976" s="28"/>
      <c r="H976" s="28"/>
      <c r="I976" s="28"/>
      <c r="J976" s="50"/>
      <c r="K976" s="50"/>
      <c r="L976" s="30"/>
      <c r="M976" s="30"/>
      <c r="N976" s="30"/>
      <c r="O976" s="30"/>
      <c r="P976" s="48"/>
      <c r="Q976" s="134"/>
    </row>
    <row r="977" spans="1:17" ht="30" x14ac:dyDescent="0.25">
      <c r="A977" s="117"/>
      <c r="B977" s="117"/>
      <c r="C977" s="25"/>
      <c r="D977" s="89"/>
      <c r="E977" s="46" t="s">
        <v>1042</v>
      </c>
      <c r="F977" s="73">
        <v>20</v>
      </c>
      <c r="G977" s="73">
        <v>50</v>
      </c>
      <c r="H977" s="73">
        <v>30</v>
      </c>
      <c r="I977" s="73">
        <v>10</v>
      </c>
      <c r="J977" s="50">
        <f t="shared" ref="J977:J980" si="705">SUM(F977:I977)</f>
        <v>110</v>
      </c>
      <c r="K977" s="50">
        <f t="shared" ref="K977:K980" si="706">J977*5</f>
        <v>550</v>
      </c>
      <c r="L977" s="30">
        <v>450</v>
      </c>
      <c r="M977" s="30">
        <f t="shared" ref="M977:M980" si="707">F977*L977*5</f>
        <v>45000</v>
      </c>
      <c r="N977" s="30">
        <f t="shared" ref="N977:N980" si="708">G977*L977*5</f>
        <v>112500</v>
      </c>
      <c r="O977" s="30">
        <f t="shared" ref="O977:O980" si="709">H977*L977*5</f>
        <v>67500</v>
      </c>
      <c r="P977" s="48">
        <f>I977*L977*5</f>
        <v>22500</v>
      </c>
      <c r="Q977" s="48">
        <f>L977*K977</f>
        <v>247500</v>
      </c>
    </row>
    <row r="978" spans="1:17" x14ac:dyDescent="0.25">
      <c r="A978" s="117"/>
      <c r="B978" s="117"/>
      <c r="C978" s="25"/>
      <c r="D978" s="89"/>
      <c r="E978" s="46" t="s">
        <v>1043</v>
      </c>
      <c r="F978" s="73">
        <v>10</v>
      </c>
      <c r="G978" s="73">
        <v>100</v>
      </c>
      <c r="H978" s="73">
        <v>100</v>
      </c>
      <c r="I978" s="73">
        <v>30</v>
      </c>
      <c r="J978" s="50">
        <f t="shared" si="705"/>
        <v>240</v>
      </c>
      <c r="K978" s="50">
        <f t="shared" si="706"/>
        <v>1200</v>
      </c>
      <c r="L978" s="30">
        <v>160</v>
      </c>
      <c r="M978" s="30">
        <f t="shared" si="707"/>
        <v>8000</v>
      </c>
      <c r="N978" s="30">
        <f t="shared" si="708"/>
        <v>80000</v>
      </c>
      <c r="O978" s="30">
        <f t="shared" si="709"/>
        <v>80000</v>
      </c>
      <c r="P978" s="48">
        <f>I978*L978*5</f>
        <v>24000</v>
      </c>
      <c r="Q978" s="48">
        <f>L978*K978</f>
        <v>192000</v>
      </c>
    </row>
    <row r="979" spans="1:17" x14ac:dyDescent="0.25">
      <c r="A979" s="117"/>
      <c r="B979" s="117"/>
      <c r="C979" s="25"/>
      <c r="D979" s="89"/>
      <c r="E979" s="46" t="s">
        <v>1044</v>
      </c>
      <c r="F979" s="73">
        <v>10</v>
      </c>
      <c r="G979" s="73">
        <v>50</v>
      </c>
      <c r="H979" s="73">
        <v>100</v>
      </c>
      <c r="I979" s="73">
        <v>20</v>
      </c>
      <c r="J979" s="50">
        <f t="shared" si="705"/>
        <v>180</v>
      </c>
      <c r="K979" s="50">
        <f t="shared" si="706"/>
        <v>900</v>
      </c>
      <c r="L979" s="30">
        <v>180</v>
      </c>
      <c r="M979" s="30">
        <f t="shared" si="707"/>
        <v>9000</v>
      </c>
      <c r="N979" s="30">
        <f t="shared" si="708"/>
        <v>45000</v>
      </c>
      <c r="O979" s="30">
        <f t="shared" si="709"/>
        <v>90000</v>
      </c>
      <c r="P979" s="48">
        <f>I979*L979*5</f>
        <v>18000</v>
      </c>
      <c r="Q979" s="48">
        <f>L979*K979</f>
        <v>162000</v>
      </c>
    </row>
    <row r="980" spans="1:17" x14ac:dyDescent="0.25">
      <c r="A980" s="117"/>
      <c r="B980" s="117"/>
      <c r="C980" s="25"/>
      <c r="D980" s="89"/>
      <c r="E980" s="46" t="s">
        <v>1045</v>
      </c>
      <c r="F980" s="73">
        <v>30</v>
      </c>
      <c r="G980" s="73">
        <v>500</v>
      </c>
      <c r="H980" s="73">
        <v>500</v>
      </c>
      <c r="I980" s="73">
        <v>500</v>
      </c>
      <c r="J980" s="50">
        <f t="shared" si="705"/>
        <v>1530</v>
      </c>
      <c r="K980" s="50">
        <f t="shared" si="706"/>
        <v>7650</v>
      </c>
      <c r="L980" s="30">
        <v>5</v>
      </c>
      <c r="M980" s="30">
        <f t="shared" si="707"/>
        <v>750</v>
      </c>
      <c r="N980" s="30">
        <f t="shared" si="708"/>
        <v>12500</v>
      </c>
      <c r="O980" s="30">
        <f t="shared" si="709"/>
        <v>12500</v>
      </c>
      <c r="P980" s="48">
        <f>I980*L980*5</f>
        <v>12500</v>
      </c>
      <c r="Q980" s="48">
        <f>L980*K980</f>
        <v>38250</v>
      </c>
    </row>
    <row r="981" spans="1:17" s="9" customFormat="1" ht="21" x14ac:dyDescent="0.25">
      <c r="A981" s="10"/>
      <c r="B981" s="10"/>
      <c r="C981" s="11"/>
      <c r="D981" s="12"/>
      <c r="E981" s="32"/>
      <c r="F981" s="14"/>
      <c r="G981" s="14"/>
      <c r="H981" s="14"/>
      <c r="I981" s="14"/>
      <c r="J981" s="15"/>
      <c r="K981" s="15"/>
      <c r="L981" s="16"/>
      <c r="M981" s="17">
        <f>SUM(M976:M980)</f>
        <v>62750</v>
      </c>
      <c r="N981" s="17">
        <f t="shared" ref="N981:Q981" si="710">SUM(N976:N980)</f>
        <v>250000</v>
      </c>
      <c r="O981" s="17">
        <f t="shared" si="710"/>
        <v>250000</v>
      </c>
      <c r="P981" s="17">
        <f t="shared" si="710"/>
        <v>77000</v>
      </c>
      <c r="Q981" s="18">
        <f t="shared" si="710"/>
        <v>639750</v>
      </c>
    </row>
    <row r="982" spans="1:17" s="9" customFormat="1" ht="21" x14ac:dyDescent="0.25">
      <c r="A982" s="10"/>
      <c r="B982" s="10"/>
      <c r="C982" s="11"/>
      <c r="D982" s="12"/>
      <c r="E982" s="32"/>
      <c r="F982" s="14"/>
      <c r="G982" s="14"/>
      <c r="H982" s="14"/>
      <c r="I982" s="14"/>
      <c r="J982" s="15"/>
      <c r="K982" s="15"/>
      <c r="L982" s="16"/>
      <c r="M982" s="17"/>
      <c r="N982" s="17"/>
      <c r="O982" s="17"/>
      <c r="P982" s="17"/>
      <c r="Q982" s="18"/>
    </row>
    <row r="983" spans="1:17" ht="21" x14ac:dyDescent="0.25">
      <c r="A983" s="19">
        <v>125</v>
      </c>
      <c r="B983" s="19" t="s">
        <v>1340</v>
      </c>
      <c r="C983" s="41"/>
      <c r="D983" s="21"/>
      <c r="E983" s="22" t="s">
        <v>1046</v>
      </c>
      <c r="F983" s="21"/>
      <c r="G983" s="21"/>
      <c r="H983" s="21"/>
      <c r="I983" s="72"/>
      <c r="J983" s="33"/>
      <c r="K983" s="33"/>
      <c r="L983" s="34"/>
      <c r="M983" s="34"/>
      <c r="N983" s="34"/>
      <c r="O983" s="34"/>
      <c r="P983" s="65"/>
      <c r="Q983" s="65"/>
    </row>
    <row r="984" spans="1:17" ht="21" x14ac:dyDescent="0.25">
      <c r="A984" s="25"/>
      <c r="B984" s="25"/>
      <c r="C984" s="25"/>
      <c r="D984" s="89" t="s">
        <v>1040</v>
      </c>
      <c r="E984" s="46" t="s">
        <v>1048</v>
      </c>
      <c r="F984" s="28"/>
      <c r="G984" s="28"/>
      <c r="H984" s="28"/>
      <c r="I984" s="28"/>
      <c r="J984" s="118" t="s">
        <v>15</v>
      </c>
      <c r="K984" s="119"/>
      <c r="L984" s="30"/>
      <c r="M984" s="30"/>
      <c r="N984" s="30"/>
      <c r="O984" s="30"/>
      <c r="P984" s="48"/>
      <c r="Q984" s="134"/>
    </row>
    <row r="985" spans="1:17" ht="30" x14ac:dyDescent="0.25">
      <c r="A985" s="117"/>
      <c r="B985" s="117"/>
      <c r="C985" s="25"/>
      <c r="D985" s="89"/>
      <c r="E985" s="46" t="s">
        <v>1042</v>
      </c>
      <c r="F985" s="28">
        <v>10</v>
      </c>
      <c r="G985" s="28">
        <v>10</v>
      </c>
      <c r="H985" s="28">
        <v>10</v>
      </c>
      <c r="I985" s="28">
        <v>5</v>
      </c>
      <c r="J985" s="50">
        <f t="shared" ref="J985:J988" si="711">SUM(F985:I985)</f>
        <v>35</v>
      </c>
      <c r="K985" s="50">
        <f t="shared" ref="K985:K997" si="712">J985*5</f>
        <v>175</v>
      </c>
      <c r="L985" s="30">
        <v>520</v>
      </c>
      <c r="M985" s="30">
        <f t="shared" ref="M985:M997" si="713">F985*L985*5</f>
        <v>26000</v>
      </c>
      <c r="N985" s="30">
        <f t="shared" ref="N985:N997" si="714">G985*L985*5</f>
        <v>26000</v>
      </c>
      <c r="O985" s="30">
        <f t="shared" ref="O985:O997" si="715">H985*L985*5</f>
        <v>26000</v>
      </c>
      <c r="P985" s="48">
        <f>I985*L985*5</f>
        <v>13000</v>
      </c>
      <c r="Q985" s="48">
        <f>L985*K985</f>
        <v>91000</v>
      </c>
    </row>
    <row r="986" spans="1:17" x14ac:dyDescent="0.25">
      <c r="A986" s="117"/>
      <c r="B986" s="117"/>
      <c r="C986" s="25"/>
      <c r="D986" s="89"/>
      <c r="E986" s="46" t="s">
        <v>1043</v>
      </c>
      <c r="F986" s="28">
        <v>20</v>
      </c>
      <c r="G986" s="28">
        <v>20</v>
      </c>
      <c r="H986" s="28">
        <v>20</v>
      </c>
      <c r="I986" s="28">
        <v>10</v>
      </c>
      <c r="J986" s="50">
        <f t="shared" si="711"/>
        <v>70</v>
      </c>
      <c r="K986" s="50">
        <f t="shared" si="712"/>
        <v>350</v>
      </c>
      <c r="L986" s="30">
        <v>160</v>
      </c>
      <c r="M986" s="30">
        <f t="shared" si="713"/>
        <v>16000</v>
      </c>
      <c r="N986" s="30">
        <f t="shared" si="714"/>
        <v>16000</v>
      </c>
      <c r="O986" s="30">
        <f t="shared" si="715"/>
        <v>16000</v>
      </c>
      <c r="P986" s="48">
        <f>I986*L986*5</f>
        <v>8000</v>
      </c>
      <c r="Q986" s="48">
        <f>L986*K986</f>
        <v>56000</v>
      </c>
    </row>
    <row r="987" spans="1:17" x14ac:dyDescent="0.25">
      <c r="A987" s="117"/>
      <c r="B987" s="117"/>
      <c r="C987" s="25"/>
      <c r="D987" s="89"/>
      <c r="E987" s="46" t="s">
        <v>1044</v>
      </c>
      <c r="F987" s="28">
        <v>20</v>
      </c>
      <c r="G987" s="28">
        <v>20</v>
      </c>
      <c r="H987" s="28">
        <v>20</v>
      </c>
      <c r="I987" s="28">
        <v>5</v>
      </c>
      <c r="J987" s="50">
        <f t="shared" si="711"/>
        <v>65</v>
      </c>
      <c r="K987" s="50">
        <f t="shared" si="712"/>
        <v>325</v>
      </c>
      <c r="L987" s="30">
        <v>180</v>
      </c>
      <c r="M987" s="30">
        <f t="shared" si="713"/>
        <v>18000</v>
      </c>
      <c r="N987" s="30">
        <f t="shared" si="714"/>
        <v>18000</v>
      </c>
      <c r="O987" s="30">
        <f t="shared" si="715"/>
        <v>18000</v>
      </c>
      <c r="P987" s="48">
        <f>I987*L987*5</f>
        <v>4500</v>
      </c>
      <c r="Q987" s="48">
        <f>L987*K987</f>
        <v>58500</v>
      </c>
    </row>
    <row r="988" spans="1:17" x14ac:dyDescent="0.25">
      <c r="A988" s="117"/>
      <c r="B988" s="117"/>
      <c r="C988" s="25"/>
      <c r="D988" s="89"/>
      <c r="E988" s="46" t="s">
        <v>1045</v>
      </c>
      <c r="F988" s="28">
        <v>100</v>
      </c>
      <c r="G988" s="28">
        <v>300</v>
      </c>
      <c r="H988" s="28">
        <v>500</v>
      </c>
      <c r="I988" s="28">
        <v>100</v>
      </c>
      <c r="J988" s="50">
        <f t="shared" si="711"/>
        <v>1000</v>
      </c>
      <c r="K988" s="50">
        <f t="shared" si="712"/>
        <v>5000</v>
      </c>
      <c r="L988" s="30">
        <v>5</v>
      </c>
      <c r="M988" s="30">
        <f t="shared" si="713"/>
        <v>2500</v>
      </c>
      <c r="N988" s="30">
        <f t="shared" si="714"/>
        <v>7500</v>
      </c>
      <c r="O988" s="30">
        <f t="shared" si="715"/>
        <v>12500</v>
      </c>
      <c r="P988" s="48">
        <f>I988*L988*5</f>
        <v>2500</v>
      </c>
      <c r="Q988" s="48">
        <f>L988*K988</f>
        <v>25000</v>
      </c>
    </row>
    <row r="989" spans="1:17" s="9" customFormat="1" ht="21" x14ac:dyDescent="0.25">
      <c r="A989" s="10"/>
      <c r="B989" s="10"/>
      <c r="C989" s="11"/>
      <c r="D989" s="12"/>
      <c r="E989" s="32"/>
      <c r="F989" s="14"/>
      <c r="G989" s="14"/>
      <c r="H989" s="14"/>
      <c r="I989" s="14"/>
      <c r="J989" s="15"/>
      <c r="K989" s="15"/>
      <c r="L989" s="16"/>
      <c r="M989" s="17">
        <f>SUM(M984:M988)</f>
        <v>62500</v>
      </c>
      <c r="N989" s="17">
        <f t="shared" ref="N989:Q989" si="716">SUM(N984:N988)</f>
        <v>67500</v>
      </c>
      <c r="O989" s="17">
        <f t="shared" si="716"/>
        <v>72500</v>
      </c>
      <c r="P989" s="17">
        <f t="shared" si="716"/>
        <v>28000</v>
      </c>
      <c r="Q989" s="18">
        <f t="shared" si="716"/>
        <v>230500</v>
      </c>
    </row>
    <row r="990" spans="1:17" s="9" customFormat="1" ht="21" x14ac:dyDescent="0.25">
      <c r="A990" s="10"/>
      <c r="B990" s="10"/>
      <c r="C990" s="11"/>
      <c r="D990" s="12"/>
      <c r="E990" s="32"/>
      <c r="F990" s="14"/>
      <c r="G990" s="14"/>
      <c r="H990" s="14"/>
      <c r="I990" s="14"/>
      <c r="J990" s="15"/>
      <c r="K990" s="15"/>
      <c r="L990" s="16"/>
      <c r="M990" s="17"/>
      <c r="N990" s="17"/>
      <c r="O990" s="17"/>
      <c r="P990" s="17"/>
      <c r="Q990" s="18"/>
    </row>
    <row r="991" spans="1:17" ht="21" x14ac:dyDescent="0.25">
      <c r="A991" s="19">
        <v>126</v>
      </c>
      <c r="B991" s="19" t="s">
        <v>1340</v>
      </c>
      <c r="C991" s="41"/>
      <c r="D991" s="21"/>
      <c r="E991" s="22" t="s">
        <v>1049</v>
      </c>
      <c r="F991" s="21"/>
      <c r="G991" s="21"/>
      <c r="H991" s="21"/>
      <c r="I991" s="72"/>
      <c r="J991" s="33"/>
      <c r="K991" s="33"/>
      <c r="L991" s="34"/>
      <c r="M991" s="34"/>
      <c r="N991" s="34"/>
      <c r="O991" s="34"/>
      <c r="P991" s="65"/>
      <c r="Q991" s="65"/>
    </row>
    <row r="992" spans="1:17" x14ac:dyDescent="0.25">
      <c r="A992" s="25"/>
      <c r="B992" s="25"/>
      <c r="C992" s="25"/>
      <c r="D992" s="89" t="s">
        <v>1051</v>
      </c>
      <c r="E992" s="46" t="s">
        <v>1052</v>
      </c>
      <c r="F992" s="28">
        <v>10</v>
      </c>
      <c r="G992" s="28">
        <v>20</v>
      </c>
      <c r="H992" s="28">
        <v>100</v>
      </c>
      <c r="I992" s="28">
        <v>50</v>
      </c>
      <c r="J992" s="50">
        <f t="shared" ref="J992" si="717">SUM(F992:I992)</f>
        <v>180</v>
      </c>
      <c r="K992" s="50">
        <f t="shared" si="712"/>
        <v>900</v>
      </c>
      <c r="L992" s="30">
        <v>120</v>
      </c>
      <c r="M992" s="30">
        <f t="shared" si="713"/>
        <v>6000</v>
      </c>
      <c r="N992" s="30">
        <f t="shared" si="714"/>
        <v>12000</v>
      </c>
      <c r="O992" s="30">
        <f t="shared" si="715"/>
        <v>60000</v>
      </c>
      <c r="P992" s="48">
        <f>I992*L992*5</f>
        <v>30000</v>
      </c>
      <c r="Q992" s="48">
        <f>L992*K992</f>
        <v>108000</v>
      </c>
    </row>
    <row r="993" spans="1:17" x14ac:dyDescent="0.25">
      <c r="A993" s="25"/>
      <c r="B993" s="25"/>
      <c r="C993" s="25"/>
      <c r="D993" s="26"/>
      <c r="E993" s="26"/>
      <c r="F993" s="49"/>
      <c r="G993" s="49"/>
      <c r="H993" s="49"/>
      <c r="I993" s="49"/>
      <c r="J993" s="50"/>
      <c r="K993" s="50"/>
      <c r="L993" s="30"/>
      <c r="M993" s="52">
        <f t="shared" ref="M993:P993" si="718">SUM(M992)</f>
        <v>6000</v>
      </c>
      <c r="N993" s="52">
        <f t="shared" si="718"/>
        <v>12000</v>
      </c>
      <c r="O993" s="52">
        <f t="shared" si="718"/>
        <v>60000</v>
      </c>
      <c r="P993" s="53">
        <f t="shared" si="718"/>
        <v>30000</v>
      </c>
      <c r="Q993" s="53">
        <f>SUM(Q992)</f>
        <v>108000</v>
      </c>
    </row>
    <row r="994" spans="1:17" x14ac:dyDescent="0.25">
      <c r="A994" s="10"/>
      <c r="B994" s="10"/>
      <c r="C994" s="10"/>
      <c r="D994" s="12"/>
      <c r="E994" s="12"/>
      <c r="F994" s="14"/>
      <c r="G994" s="14"/>
      <c r="H994" s="14"/>
      <c r="I994" s="14"/>
      <c r="J994" s="114"/>
      <c r="K994" s="114"/>
      <c r="L994" s="16"/>
      <c r="M994" s="16"/>
      <c r="N994" s="16"/>
      <c r="O994" s="16"/>
      <c r="P994" s="130"/>
      <c r="Q994" s="130"/>
    </row>
    <row r="995" spans="1:17" ht="21" x14ac:dyDescent="0.25">
      <c r="A995" s="19">
        <v>127</v>
      </c>
      <c r="B995" s="19" t="s">
        <v>1340</v>
      </c>
      <c r="C995" s="41"/>
      <c r="D995" s="21"/>
      <c r="E995" s="22" t="s">
        <v>1053</v>
      </c>
      <c r="F995" s="21"/>
      <c r="G995" s="21"/>
      <c r="H995" s="21"/>
      <c r="I995" s="72"/>
      <c r="J995" s="33"/>
      <c r="K995" s="33"/>
      <c r="L995" s="34"/>
      <c r="M995" s="34"/>
      <c r="N995" s="34"/>
      <c r="O995" s="34"/>
      <c r="P995" s="65"/>
      <c r="Q995" s="65"/>
    </row>
    <row r="996" spans="1:17" x14ac:dyDescent="0.25">
      <c r="A996" s="36"/>
      <c r="B996" s="36"/>
      <c r="C996" s="25" t="s">
        <v>1002</v>
      </c>
      <c r="D996" s="89" t="s">
        <v>1054</v>
      </c>
      <c r="E996" s="46" t="s">
        <v>1055</v>
      </c>
      <c r="F996" s="28">
        <v>0</v>
      </c>
      <c r="G996" s="28">
        <v>100</v>
      </c>
      <c r="H996" s="28">
        <v>50</v>
      </c>
      <c r="I996" s="28">
        <v>50</v>
      </c>
      <c r="J996" s="50">
        <f t="shared" ref="J996:J997" si="719">SUM(F996:I996)</f>
        <v>200</v>
      </c>
      <c r="K996" s="50">
        <f t="shared" si="712"/>
        <v>1000</v>
      </c>
      <c r="L996" s="30">
        <v>2.5</v>
      </c>
      <c r="M996" s="30">
        <f t="shared" si="713"/>
        <v>0</v>
      </c>
      <c r="N996" s="30">
        <f t="shared" si="714"/>
        <v>1250</v>
      </c>
      <c r="O996" s="30">
        <f t="shared" si="715"/>
        <v>625</v>
      </c>
      <c r="P996" s="48">
        <f>I996*L996*5</f>
        <v>625</v>
      </c>
      <c r="Q996" s="48">
        <f>L996*K996</f>
        <v>2500</v>
      </c>
    </row>
    <row r="997" spans="1:17" x14ac:dyDescent="0.25">
      <c r="A997" s="36"/>
      <c r="B997" s="36"/>
      <c r="C997" s="25" t="s">
        <v>1005</v>
      </c>
      <c r="D997" s="89" t="s">
        <v>1054</v>
      </c>
      <c r="E997" s="46" t="s">
        <v>1056</v>
      </c>
      <c r="F997" s="28">
        <v>0</v>
      </c>
      <c r="G997" s="28">
        <v>500</v>
      </c>
      <c r="H997" s="28">
        <v>1000</v>
      </c>
      <c r="I997" s="28">
        <v>100</v>
      </c>
      <c r="J997" s="50">
        <f t="shared" si="719"/>
        <v>1600</v>
      </c>
      <c r="K997" s="50">
        <f t="shared" si="712"/>
        <v>8000</v>
      </c>
      <c r="L997" s="30">
        <v>3</v>
      </c>
      <c r="M997" s="30">
        <f t="shared" si="713"/>
        <v>0</v>
      </c>
      <c r="N997" s="30">
        <f t="shared" si="714"/>
        <v>7500</v>
      </c>
      <c r="O997" s="30">
        <f t="shared" si="715"/>
        <v>15000</v>
      </c>
      <c r="P997" s="48">
        <f>I997*L997*5</f>
        <v>1500</v>
      </c>
      <c r="Q997" s="48">
        <f>L997*K997</f>
        <v>24000</v>
      </c>
    </row>
    <row r="998" spans="1:17" s="9" customFormat="1" ht="21" x14ac:dyDescent="0.25">
      <c r="A998" s="10"/>
      <c r="B998" s="10"/>
      <c r="C998" s="11"/>
      <c r="D998" s="12"/>
      <c r="E998" s="32"/>
      <c r="F998" s="14"/>
      <c r="G998" s="14"/>
      <c r="H998" s="14"/>
      <c r="I998" s="14"/>
      <c r="J998" s="15"/>
      <c r="K998" s="15"/>
      <c r="L998" s="16"/>
      <c r="M998" s="17">
        <f>SUM(M996:M997)</f>
        <v>0</v>
      </c>
      <c r="N998" s="17">
        <f t="shared" ref="N998:Q998" si="720">SUM(N996:N997)</f>
        <v>8750</v>
      </c>
      <c r="O998" s="17">
        <f t="shared" si="720"/>
        <v>15625</v>
      </c>
      <c r="P998" s="17">
        <f t="shared" si="720"/>
        <v>2125</v>
      </c>
      <c r="Q998" s="18">
        <f t="shared" si="720"/>
        <v>26500</v>
      </c>
    </row>
    <row r="999" spans="1:17" s="9" customFormat="1" ht="21" x14ac:dyDescent="0.25">
      <c r="A999" s="10"/>
      <c r="B999" s="10"/>
      <c r="C999" s="11"/>
      <c r="D999" s="12"/>
      <c r="E999" s="32"/>
      <c r="F999" s="14"/>
      <c r="G999" s="14"/>
      <c r="H999" s="14"/>
      <c r="I999" s="14"/>
      <c r="J999" s="15"/>
      <c r="K999" s="15"/>
      <c r="L999" s="16"/>
      <c r="M999" s="17"/>
      <c r="N999" s="17"/>
      <c r="O999" s="17"/>
      <c r="P999" s="17"/>
      <c r="Q999" s="18"/>
    </row>
    <row r="1000" spans="1:17" ht="21" x14ac:dyDescent="0.25">
      <c r="A1000" s="19">
        <v>128</v>
      </c>
      <c r="B1000" s="19" t="s">
        <v>1340</v>
      </c>
      <c r="C1000" s="41"/>
      <c r="D1000" s="21"/>
      <c r="E1000" s="22" t="s">
        <v>1057</v>
      </c>
      <c r="F1000" s="21"/>
      <c r="G1000" s="21"/>
      <c r="H1000" s="21"/>
      <c r="I1000" s="72"/>
      <c r="J1000" s="33"/>
      <c r="K1000" s="33"/>
      <c r="L1000" s="34"/>
      <c r="M1000" s="34"/>
      <c r="N1000" s="34"/>
      <c r="O1000" s="34"/>
      <c r="P1000" s="65"/>
      <c r="Q1000" s="65"/>
    </row>
    <row r="1001" spans="1:17" ht="31.5" x14ac:dyDescent="0.25">
      <c r="A1001" s="25"/>
      <c r="B1001" s="25"/>
      <c r="C1001" s="25" t="s">
        <v>1016</v>
      </c>
      <c r="D1001" s="89" t="s">
        <v>1058</v>
      </c>
      <c r="E1001" s="57" t="s">
        <v>1059</v>
      </c>
      <c r="F1001" s="28">
        <v>0</v>
      </c>
      <c r="G1001" s="28">
        <v>500</v>
      </c>
      <c r="H1001" s="28">
        <v>100</v>
      </c>
      <c r="I1001" s="28">
        <v>250</v>
      </c>
      <c r="J1001" s="50">
        <f t="shared" ref="J1001:J1004" si="721">SUM(F1001:I1001)</f>
        <v>850</v>
      </c>
      <c r="K1001" s="50">
        <f t="shared" ref="K1001:K1004" si="722">J1001*5</f>
        <v>4250</v>
      </c>
      <c r="L1001" s="30">
        <v>50</v>
      </c>
      <c r="M1001" s="30">
        <f t="shared" ref="M1001:M1004" si="723">F1001*L1001*5</f>
        <v>0</v>
      </c>
      <c r="N1001" s="30">
        <f t="shared" ref="N1001:N1004" si="724">G1001*L1001*5</f>
        <v>125000</v>
      </c>
      <c r="O1001" s="30">
        <f t="shared" ref="O1001:O1004" si="725">H1001*L1001*5</f>
        <v>25000</v>
      </c>
      <c r="P1001" s="48">
        <f>I1001*L1001*5</f>
        <v>62500</v>
      </c>
      <c r="Q1001" s="48">
        <f>L1001*K1001</f>
        <v>212500</v>
      </c>
    </row>
    <row r="1002" spans="1:17" x14ac:dyDescent="0.25">
      <c r="A1002" s="25"/>
      <c r="B1002" s="25"/>
      <c r="C1002" s="25" t="s">
        <v>1454</v>
      </c>
      <c r="D1002" s="89" t="s">
        <v>1060</v>
      </c>
      <c r="E1002" s="57" t="s">
        <v>1061</v>
      </c>
      <c r="F1002" s="28">
        <v>0</v>
      </c>
      <c r="G1002" s="28">
        <v>50</v>
      </c>
      <c r="H1002" s="28">
        <v>10</v>
      </c>
      <c r="I1002" s="28">
        <v>60</v>
      </c>
      <c r="J1002" s="50">
        <f t="shared" si="721"/>
        <v>120</v>
      </c>
      <c r="K1002" s="50">
        <f t="shared" si="722"/>
        <v>600</v>
      </c>
      <c r="L1002" s="30">
        <v>200</v>
      </c>
      <c r="M1002" s="30">
        <f t="shared" si="723"/>
        <v>0</v>
      </c>
      <c r="N1002" s="30">
        <f t="shared" si="724"/>
        <v>50000</v>
      </c>
      <c r="O1002" s="30">
        <f t="shared" si="725"/>
        <v>10000</v>
      </c>
      <c r="P1002" s="48">
        <f>I1002*L1002*5</f>
        <v>60000</v>
      </c>
      <c r="Q1002" s="48">
        <f>L1002*K1002</f>
        <v>120000</v>
      </c>
    </row>
    <row r="1003" spans="1:17" x14ac:dyDescent="0.25">
      <c r="A1003" s="25"/>
      <c r="B1003" s="25"/>
      <c r="C1003" s="25" t="s">
        <v>1455</v>
      </c>
      <c r="D1003" s="89"/>
      <c r="E1003" s="57" t="s">
        <v>1062</v>
      </c>
      <c r="F1003" s="28">
        <v>0</v>
      </c>
      <c r="G1003" s="28">
        <v>20</v>
      </c>
      <c r="H1003" s="28">
        <v>5</v>
      </c>
      <c r="I1003" s="28">
        <v>0</v>
      </c>
      <c r="J1003" s="50">
        <f t="shared" si="721"/>
        <v>25</v>
      </c>
      <c r="K1003" s="50">
        <f t="shared" si="722"/>
        <v>125</v>
      </c>
      <c r="L1003" s="30">
        <v>200</v>
      </c>
      <c r="M1003" s="30">
        <f t="shared" si="723"/>
        <v>0</v>
      </c>
      <c r="N1003" s="30">
        <f t="shared" si="724"/>
        <v>20000</v>
      </c>
      <c r="O1003" s="30">
        <f t="shared" si="725"/>
        <v>5000</v>
      </c>
      <c r="P1003" s="48" t="s">
        <v>15</v>
      </c>
      <c r="Q1003" s="48">
        <f>L1003*K1003</f>
        <v>25000</v>
      </c>
    </row>
    <row r="1004" spans="1:17" x14ac:dyDescent="0.25">
      <c r="A1004" s="25"/>
      <c r="B1004" s="25"/>
      <c r="C1004" s="25" t="s">
        <v>1456</v>
      </c>
      <c r="D1004" s="89"/>
      <c r="E1004" s="57" t="s">
        <v>1063</v>
      </c>
      <c r="F1004" s="28">
        <v>0</v>
      </c>
      <c r="G1004" s="28">
        <v>30</v>
      </c>
      <c r="H1004" s="28">
        <v>5</v>
      </c>
      <c r="I1004" s="28">
        <v>50</v>
      </c>
      <c r="J1004" s="50">
        <f t="shared" si="721"/>
        <v>85</v>
      </c>
      <c r="K1004" s="50">
        <f t="shared" si="722"/>
        <v>425</v>
      </c>
      <c r="L1004" s="30">
        <v>200</v>
      </c>
      <c r="M1004" s="30">
        <f t="shared" si="723"/>
        <v>0</v>
      </c>
      <c r="N1004" s="30">
        <f t="shared" si="724"/>
        <v>30000</v>
      </c>
      <c r="O1004" s="30">
        <f t="shared" si="725"/>
        <v>5000</v>
      </c>
      <c r="P1004" s="48">
        <f>I1004*L1004*5</f>
        <v>50000</v>
      </c>
      <c r="Q1004" s="48">
        <f>L1004*K1004</f>
        <v>85000</v>
      </c>
    </row>
    <row r="1005" spans="1:17" s="9" customFormat="1" ht="21" x14ac:dyDescent="0.25">
      <c r="A1005" s="10"/>
      <c r="B1005" s="10"/>
      <c r="C1005" s="11"/>
      <c r="D1005" s="12"/>
      <c r="E1005" s="32"/>
      <c r="F1005" s="14"/>
      <c r="G1005" s="14"/>
      <c r="H1005" s="14"/>
      <c r="I1005" s="14"/>
      <c r="J1005" s="15"/>
      <c r="K1005" s="15"/>
      <c r="L1005" s="16"/>
      <c r="M1005" s="17">
        <f>SUM(M1001:M1004)</f>
        <v>0</v>
      </c>
      <c r="N1005" s="17">
        <f t="shared" ref="N1005:Q1005" si="726">SUM(N1001:N1004)</f>
        <v>225000</v>
      </c>
      <c r="O1005" s="17">
        <f t="shared" si="726"/>
        <v>45000</v>
      </c>
      <c r="P1005" s="17">
        <f t="shared" si="726"/>
        <v>172500</v>
      </c>
      <c r="Q1005" s="18">
        <f t="shared" si="726"/>
        <v>442500</v>
      </c>
    </row>
    <row r="1006" spans="1:17" s="9" customFormat="1" ht="21" x14ac:dyDescent="0.25">
      <c r="A1006" s="10"/>
      <c r="B1006" s="10"/>
      <c r="C1006" s="11"/>
      <c r="D1006" s="12"/>
      <c r="E1006" s="32"/>
      <c r="F1006" s="14"/>
      <c r="G1006" s="14"/>
      <c r="H1006" s="14"/>
      <c r="I1006" s="14"/>
      <c r="J1006" s="15"/>
      <c r="K1006" s="15"/>
      <c r="L1006" s="16"/>
      <c r="M1006" s="17"/>
      <c r="N1006" s="17"/>
      <c r="O1006" s="17"/>
      <c r="P1006" s="17"/>
      <c r="Q1006" s="18"/>
    </row>
    <row r="1007" spans="1:17" ht="21" x14ac:dyDescent="0.25">
      <c r="A1007" s="135">
        <v>129</v>
      </c>
      <c r="B1007" s="19" t="s">
        <v>1340</v>
      </c>
      <c r="C1007" s="136"/>
      <c r="D1007" s="136"/>
      <c r="E1007" s="22" t="s">
        <v>1064</v>
      </c>
      <c r="F1007" s="137"/>
      <c r="G1007" s="137"/>
      <c r="H1007" s="137"/>
      <c r="I1007" s="137"/>
      <c r="J1007" s="138"/>
      <c r="K1007" s="139"/>
      <c r="L1007" s="140"/>
      <c r="M1007" s="140"/>
      <c r="N1007" s="140"/>
      <c r="O1007" s="140"/>
      <c r="P1007" s="141"/>
      <c r="Q1007" s="142"/>
    </row>
    <row r="1008" spans="1:17" x14ac:dyDescent="0.25">
      <c r="A1008" s="25"/>
      <c r="B1008" s="25"/>
      <c r="C1008" s="25" t="s">
        <v>1020</v>
      </c>
      <c r="D1008" s="89" t="s">
        <v>1065</v>
      </c>
      <c r="E1008" s="57" t="s">
        <v>1066</v>
      </c>
      <c r="F1008" s="28">
        <v>400</v>
      </c>
      <c r="G1008" s="28">
        <v>10</v>
      </c>
      <c r="H1008" s="28">
        <v>100</v>
      </c>
      <c r="I1008" s="28">
        <v>10</v>
      </c>
      <c r="J1008" s="50">
        <f t="shared" ref="J1008" si="727">SUM(F1008:I1008)</f>
        <v>520</v>
      </c>
      <c r="K1008" s="50">
        <f t="shared" ref="K1008:K1026" si="728">J1008*5</f>
        <v>2600</v>
      </c>
      <c r="L1008" s="30">
        <v>45</v>
      </c>
      <c r="M1008" s="30">
        <f t="shared" ref="M1008:M1026" si="729">F1008*L1008*5</f>
        <v>90000</v>
      </c>
      <c r="N1008" s="30">
        <f t="shared" ref="N1008:N1026" si="730">G1008*L1008*5</f>
        <v>2250</v>
      </c>
      <c r="O1008" s="30">
        <f t="shared" ref="O1008:O1026" si="731">H1008*L1008*5</f>
        <v>22500</v>
      </c>
      <c r="P1008" s="48">
        <f t="shared" ref="P1008:P1026" si="732">I1008*L1008*5</f>
        <v>2250</v>
      </c>
      <c r="Q1008" s="48">
        <f t="shared" ref="Q1008:Q1026" si="733">L1008*K1008</f>
        <v>117000</v>
      </c>
    </row>
    <row r="1009" spans="1:17" ht="30" x14ac:dyDescent="0.25">
      <c r="A1009" s="25"/>
      <c r="B1009" s="25"/>
      <c r="C1009" s="25" t="s">
        <v>1022</v>
      </c>
      <c r="D1009" s="89" t="s">
        <v>1068</v>
      </c>
      <c r="E1009" s="57" t="s">
        <v>1069</v>
      </c>
      <c r="F1009" s="28">
        <v>50</v>
      </c>
      <c r="G1009" s="28">
        <v>20</v>
      </c>
      <c r="H1009" s="28">
        <v>100</v>
      </c>
      <c r="I1009" s="28">
        <v>20</v>
      </c>
      <c r="J1009" s="50">
        <f t="shared" ref="J1009" si="734">SUM(F1009:I1009)</f>
        <v>190</v>
      </c>
      <c r="K1009" s="50">
        <f t="shared" si="728"/>
        <v>950</v>
      </c>
      <c r="L1009" s="30">
        <v>50</v>
      </c>
      <c r="M1009" s="30">
        <f t="shared" si="729"/>
        <v>12500</v>
      </c>
      <c r="N1009" s="30">
        <f t="shared" si="730"/>
        <v>5000</v>
      </c>
      <c r="O1009" s="30">
        <f t="shared" si="731"/>
        <v>25000</v>
      </c>
      <c r="P1009" s="48">
        <f t="shared" si="732"/>
        <v>5000</v>
      </c>
      <c r="Q1009" s="48">
        <f t="shared" si="733"/>
        <v>47500</v>
      </c>
    </row>
    <row r="1010" spans="1:17" x14ac:dyDescent="0.25">
      <c r="A1010" s="25"/>
      <c r="B1010" s="25"/>
      <c r="C1010" s="25" t="s">
        <v>1457</v>
      </c>
      <c r="D1010" s="89" t="s">
        <v>1070</v>
      </c>
      <c r="E1010" s="57" t="s">
        <v>1071</v>
      </c>
      <c r="F1010" s="28">
        <v>40</v>
      </c>
      <c r="G1010" s="28">
        <v>200</v>
      </c>
      <c r="H1010" s="28">
        <v>60</v>
      </c>
      <c r="I1010" s="28">
        <v>10</v>
      </c>
      <c r="J1010" s="50">
        <f t="shared" ref="J1010:J1026" si="735">SUM(F1010:I1010)</f>
        <v>310</v>
      </c>
      <c r="K1010" s="50">
        <f t="shared" si="728"/>
        <v>1550</v>
      </c>
      <c r="L1010" s="30">
        <v>40</v>
      </c>
      <c r="M1010" s="30">
        <f t="shared" si="729"/>
        <v>8000</v>
      </c>
      <c r="N1010" s="30">
        <f t="shared" si="730"/>
        <v>40000</v>
      </c>
      <c r="O1010" s="30">
        <f t="shared" si="731"/>
        <v>12000</v>
      </c>
      <c r="P1010" s="48">
        <f t="shared" si="732"/>
        <v>2000</v>
      </c>
      <c r="Q1010" s="48">
        <f t="shared" si="733"/>
        <v>62000</v>
      </c>
    </row>
    <row r="1011" spans="1:17" x14ac:dyDescent="0.25">
      <c r="A1011" s="25"/>
      <c r="B1011" s="25"/>
      <c r="C1011" s="25" t="s">
        <v>1458</v>
      </c>
      <c r="D1011" s="89" t="s">
        <v>1065</v>
      </c>
      <c r="E1011" s="57" t="s">
        <v>1072</v>
      </c>
      <c r="F1011" s="28">
        <v>40</v>
      </c>
      <c r="G1011" s="28">
        <v>20</v>
      </c>
      <c r="H1011" s="28">
        <v>100</v>
      </c>
      <c r="I1011" s="28">
        <v>10</v>
      </c>
      <c r="J1011" s="50">
        <f t="shared" si="735"/>
        <v>170</v>
      </c>
      <c r="K1011" s="50">
        <f t="shared" si="728"/>
        <v>850</v>
      </c>
      <c r="L1011" s="30">
        <v>50</v>
      </c>
      <c r="M1011" s="30">
        <f t="shared" si="729"/>
        <v>10000</v>
      </c>
      <c r="N1011" s="30">
        <f t="shared" si="730"/>
        <v>5000</v>
      </c>
      <c r="O1011" s="30">
        <f t="shared" si="731"/>
        <v>25000</v>
      </c>
      <c r="P1011" s="48">
        <f t="shared" si="732"/>
        <v>2500</v>
      </c>
      <c r="Q1011" s="48">
        <f t="shared" si="733"/>
        <v>42500</v>
      </c>
    </row>
    <row r="1012" spans="1:17" ht="30" x14ac:dyDescent="0.25">
      <c r="A1012" s="25"/>
      <c r="B1012" s="25"/>
      <c r="C1012" s="25" t="s">
        <v>1459</v>
      </c>
      <c r="D1012" s="143" t="s">
        <v>1073</v>
      </c>
      <c r="E1012" s="57" t="s">
        <v>1074</v>
      </c>
      <c r="F1012" s="28">
        <v>20</v>
      </c>
      <c r="G1012" s="28">
        <v>50</v>
      </c>
      <c r="H1012" s="28">
        <v>100</v>
      </c>
      <c r="I1012" s="28">
        <v>0</v>
      </c>
      <c r="J1012" s="50">
        <f t="shared" si="735"/>
        <v>170</v>
      </c>
      <c r="K1012" s="50">
        <f t="shared" si="728"/>
        <v>850</v>
      </c>
      <c r="L1012" s="30">
        <v>40</v>
      </c>
      <c r="M1012" s="30">
        <f t="shared" si="729"/>
        <v>4000</v>
      </c>
      <c r="N1012" s="30">
        <f t="shared" si="730"/>
        <v>10000</v>
      </c>
      <c r="O1012" s="30">
        <f t="shared" si="731"/>
        <v>20000</v>
      </c>
      <c r="P1012" s="48">
        <f t="shared" si="732"/>
        <v>0</v>
      </c>
      <c r="Q1012" s="48">
        <f t="shared" si="733"/>
        <v>34000</v>
      </c>
    </row>
    <row r="1013" spans="1:17" ht="30" x14ac:dyDescent="0.25">
      <c r="A1013" s="25"/>
      <c r="B1013" s="25"/>
      <c r="C1013" s="25" t="s">
        <v>1460</v>
      </c>
      <c r="D1013" s="89" t="s">
        <v>1075</v>
      </c>
      <c r="E1013" s="57" t="s">
        <v>1076</v>
      </c>
      <c r="F1013" s="28">
        <v>0</v>
      </c>
      <c r="G1013" s="28">
        <v>20</v>
      </c>
      <c r="H1013" s="28">
        <v>100</v>
      </c>
      <c r="I1013" s="28">
        <v>20</v>
      </c>
      <c r="J1013" s="50">
        <f t="shared" si="735"/>
        <v>140</v>
      </c>
      <c r="K1013" s="50">
        <f t="shared" si="728"/>
        <v>700</v>
      </c>
      <c r="L1013" s="30">
        <v>90</v>
      </c>
      <c r="M1013" s="30">
        <f t="shared" si="729"/>
        <v>0</v>
      </c>
      <c r="N1013" s="30">
        <f t="shared" si="730"/>
        <v>9000</v>
      </c>
      <c r="O1013" s="30">
        <f t="shared" si="731"/>
        <v>45000</v>
      </c>
      <c r="P1013" s="48">
        <f t="shared" si="732"/>
        <v>9000</v>
      </c>
      <c r="Q1013" s="48">
        <f t="shared" si="733"/>
        <v>63000</v>
      </c>
    </row>
    <row r="1014" spans="1:17" s="127" customFormat="1" ht="30" x14ac:dyDescent="0.2">
      <c r="A1014" s="25"/>
      <c r="B1014" s="25"/>
      <c r="C1014" s="25" t="s">
        <v>1461</v>
      </c>
      <c r="D1014" s="89" t="s">
        <v>1077</v>
      </c>
      <c r="E1014" s="57" t="s">
        <v>1078</v>
      </c>
      <c r="F1014" s="28">
        <v>0</v>
      </c>
      <c r="G1014" s="28">
        <v>200</v>
      </c>
      <c r="H1014" s="28">
        <v>100</v>
      </c>
      <c r="I1014" s="28">
        <v>50</v>
      </c>
      <c r="J1014" s="50">
        <f t="shared" si="735"/>
        <v>350</v>
      </c>
      <c r="K1014" s="50">
        <f t="shared" si="728"/>
        <v>1750</v>
      </c>
      <c r="L1014" s="30">
        <v>8</v>
      </c>
      <c r="M1014" s="30">
        <f t="shared" si="729"/>
        <v>0</v>
      </c>
      <c r="N1014" s="30">
        <f t="shared" si="730"/>
        <v>8000</v>
      </c>
      <c r="O1014" s="30">
        <f t="shared" si="731"/>
        <v>4000</v>
      </c>
      <c r="P1014" s="48">
        <f t="shared" si="732"/>
        <v>2000</v>
      </c>
      <c r="Q1014" s="48">
        <f t="shared" si="733"/>
        <v>14000</v>
      </c>
    </row>
    <row r="1015" spans="1:17" ht="30" x14ac:dyDescent="0.25">
      <c r="A1015" s="25"/>
      <c r="B1015" s="25"/>
      <c r="C1015" s="25" t="s">
        <v>1462</v>
      </c>
      <c r="D1015" s="89" t="s">
        <v>1077</v>
      </c>
      <c r="E1015" s="57" t="s">
        <v>1079</v>
      </c>
      <c r="F1015" s="28">
        <v>50</v>
      </c>
      <c r="G1015" s="28">
        <v>200</v>
      </c>
      <c r="H1015" s="28">
        <v>300</v>
      </c>
      <c r="I1015" s="28">
        <v>10</v>
      </c>
      <c r="J1015" s="50">
        <f t="shared" si="735"/>
        <v>560</v>
      </c>
      <c r="K1015" s="50">
        <f t="shared" si="728"/>
        <v>2800</v>
      </c>
      <c r="L1015" s="30">
        <v>25</v>
      </c>
      <c r="M1015" s="30">
        <f t="shared" si="729"/>
        <v>6250</v>
      </c>
      <c r="N1015" s="30">
        <f t="shared" si="730"/>
        <v>25000</v>
      </c>
      <c r="O1015" s="30">
        <f t="shared" si="731"/>
        <v>37500</v>
      </c>
      <c r="P1015" s="48">
        <f t="shared" si="732"/>
        <v>1250</v>
      </c>
      <c r="Q1015" s="48">
        <f t="shared" si="733"/>
        <v>70000</v>
      </c>
    </row>
    <row r="1016" spans="1:17" s="127" customFormat="1" ht="30" x14ac:dyDescent="0.2">
      <c r="A1016" s="25"/>
      <c r="B1016" s="25"/>
      <c r="C1016" s="25" t="s">
        <v>1463</v>
      </c>
      <c r="D1016" s="89" t="s">
        <v>1080</v>
      </c>
      <c r="E1016" s="57" t="s">
        <v>1081</v>
      </c>
      <c r="F1016" s="28">
        <v>50</v>
      </c>
      <c r="G1016" s="28">
        <v>200</v>
      </c>
      <c r="H1016" s="28">
        <v>100</v>
      </c>
      <c r="I1016" s="28">
        <v>20</v>
      </c>
      <c r="J1016" s="50">
        <f t="shared" si="735"/>
        <v>370</v>
      </c>
      <c r="K1016" s="50">
        <f t="shared" si="728"/>
        <v>1850</v>
      </c>
      <c r="L1016" s="30">
        <v>40</v>
      </c>
      <c r="M1016" s="30">
        <f t="shared" si="729"/>
        <v>10000</v>
      </c>
      <c r="N1016" s="30">
        <f t="shared" si="730"/>
        <v>40000</v>
      </c>
      <c r="O1016" s="30">
        <f t="shared" si="731"/>
        <v>20000</v>
      </c>
      <c r="P1016" s="48">
        <f t="shared" si="732"/>
        <v>4000</v>
      </c>
      <c r="Q1016" s="48">
        <f t="shared" si="733"/>
        <v>74000</v>
      </c>
    </row>
    <row r="1017" spans="1:17" s="127" customFormat="1" x14ac:dyDescent="0.2">
      <c r="A1017" s="25"/>
      <c r="B1017" s="25"/>
      <c r="C1017" s="25" t="s">
        <v>1464</v>
      </c>
      <c r="D1017" s="89" t="s">
        <v>1077</v>
      </c>
      <c r="E1017" s="57" t="s">
        <v>1082</v>
      </c>
      <c r="F1017" s="28">
        <v>19</v>
      </c>
      <c r="G1017" s="28">
        <v>50</v>
      </c>
      <c r="H1017" s="28">
        <v>50</v>
      </c>
      <c r="I1017" s="28">
        <v>0</v>
      </c>
      <c r="J1017" s="50">
        <f t="shared" si="735"/>
        <v>119</v>
      </c>
      <c r="K1017" s="50">
        <f t="shared" si="728"/>
        <v>595</v>
      </c>
      <c r="L1017" s="30">
        <v>40</v>
      </c>
      <c r="M1017" s="30">
        <f t="shared" si="729"/>
        <v>3800</v>
      </c>
      <c r="N1017" s="30">
        <f t="shared" si="730"/>
        <v>10000</v>
      </c>
      <c r="O1017" s="30">
        <f t="shared" si="731"/>
        <v>10000</v>
      </c>
      <c r="P1017" s="48">
        <f t="shared" si="732"/>
        <v>0</v>
      </c>
      <c r="Q1017" s="48">
        <f t="shared" si="733"/>
        <v>23800</v>
      </c>
    </row>
    <row r="1018" spans="1:17" s="127" customFormat="1" ht="29.25" customHeight="1" x14ac:dyDescent="0.2">
      <c r="A1018" s="25"/>
      <c r="B1018" s="25"/>
      <c r="C1018" s="25" t="s">
        <v>1465</v>
      </c>
      <c r="D1018" s="89" t="s">
        <v>1077</v>
      </c>
      <c r="E1018" s="57" t="s">
        <v>1083</v>
      </c>
      <c r="F1018" s="28"/>
      <c r="G1018" s="28">
        <v>0</v>
      </c>
      <c r="H1018" s="28">
        <v>100</v>
      </c>
      <c r="I1018" s="28">
        <v>0</v>
      </c>
      <c r="J1018" s="50">
        <f t="shared" si="735"/>
        <v>100</v>
      </c>
      <c r="K1018" s="50">
        <f t="shared" si="728"/>
        <v>500</v>
      </c>
      <c r="L1018" s="30">
        <v>40</v>
      </c>
      <c r="M1018" s="30">
        <f t="shared" si="729"/>
        <v>0</v>
      </c>
      <c r="N1018" s="30">
        <f t="shared" si="730"/>
        <v>0</v>
      </c>
      <c r="O1018" s="30">
        <f t="shared" si="731"/>
        <v>20000</v>
      </c>
      <c r="P1018" s="48">
        <f t="shared" si="732"/>
        <v>0</v>
      </c>
      <c r="Q1018" s="48">
        <f t="shared" si="733"/>
        <v>20000</v>
      </c>
    </row>
    <row r="1019" spans="1:17" s="144" customFormat="1" ht="30" x14ac:dyDescent="0.2">
      <c r="A1019" s="25"/>
      <c r="B1019" s="25"/>
      <c r="C1019" s="25" t="s">
        <v>1466</v>
      </c>
      <c r="D1019" s="89" t="s">
        <v>1084</v>
      </c>
      <c r="E1019" s="57" t="s">
        <v>1085</v>
      </c>
      <c r="F1019" s="28">
        <v>50</v>
      </c>
      <c r="G1019" s="28">
        <v>20</v>
      </c>
      <c r="H1019" s="28">
        <v>20</v>
      </c>
      <c r="I1019" s="28">
        <v>50</v>
      </c>
      <c r="J1019" s="50">
        <f t="shared" si="735"/>
        <v>140</v>
      </c>
      <c r="K1019" s="50">
        <f t="shared" si="728"/>
        <v>700</v>
      </c>
      <c r="L1019" s="30">
        <v>45</v>
      </c>
      <c r="M1019" s="30">
        <f t="shared" si="729"/>
        <v>11250</v>
      </c>
      <c r="N1019" s="30">
        <f t="shared" si="730"/>
        <v>4500</v>
      </c>
      <c r="O1019" s="30">
        <f t="shared" si="731"/>
        <v>4500</v>
      </c>
      <c r="P1019" s="48">
        <f t="shared" si="732"/>
        <v>11250</v>
      </c>
      <c r="Q1019" s="48">
        <f t="shared" si="733"/>
        <v>31500</v>
      </c>
    </row>
    <row r="1020" spans="1:17" ht="30" x14ac:dyDescent="0.25">
      <c r="A1020" s="25"/>
      <c r="B1020" s="25"/>
      <c r="C1020" s="25" t="s">
        <v>1467</v>
      </c>
      <c r="D1020" s="89" t="s">
        <v>1077</v>
      </c>
      <c r="E1020" s="57" t="s">
        <v>1086</v>
      </c>
      <c r="F1020" s="28">
        <v>50</v>
      </c>
      <c r="G1020" s="28">
        <v>20</v>
      </c>
      <c r="H1020" s="28">
        <v>20</v>
      </c>
      <c r="I1020" s="28">
        <v>20</v>
      </c>
      <c r="J1020" s="50">
        <f t="shared" si="735"/>
        <v>110</v>
      </c>
      <c r="K1020" s="50">
        <f t="shared" si="728"/>
        <v>550</v>
      </c>
      <c r="L1020" s="30">
        <v>35</v>
      </c>
      <c r="M1020" s="30">
        <f t="shared" si="729"/>
        <v>8750</v>
      </c>
      <c r="N1020" s="30">
        <f t="shared" si="730"/>
        <v>3500</v>
      </c>
      <c r="O1020" s="30">
        <f t="shared" si="731"/>
        <v>3500</v>
      </c>
      <c r="P1020" s="48">
        <f t="shared" si="732"/>
        <v>3500</v>
      </c>
      <c r="Q1020" s="48">
        <f t="shared" si="733"/>
        <v>19250</v>
      </c>
    </row>
    <row r="1021" spans="1:17" ht="30" x14ac:dyDescent="0.25">
      <c r="A1021" s="25"/>
      <c r="B1021" s="25"/>
      <c r="C1021" s="25" t="s">
        <v>1468</v>
      </c>
      <c r="D1021" s="89" t="s">
        <v>1087</v>
      </c>
      <c r="E1021" s="57" t="s">
        <v>1088</v>
      </c>
      <c r="F1021" s="28">
        <v>20</v>
      </c>
      <c r="G1021" s="28">
        <v>50</v>
      </c>
      <c r="H1021" s="28">
        <v>100</v>
      </c>
      <c r="I1021" s="28">
        <v>20</v>
      </c>
      <c r="J1021" s="50">
        <f t="shared" si="735"/>
        <v>190</v>
      </c>
      <c r="K1021" s="50">
        <f t="shared" si="728"/>
        <v>950</v>
      </c>
      <c r="L1021" s="30">
        <v>70</v>
      </c>
      <c r="M1021" s="30">
        <f t="shared" si="729"/>
        <v>7000</v>
      </c>
      <c r="N1021" s="30">
        <f t="shared" si="730"/>
        <v>17500</v>
      </c>
      <c r="O1021" s="30">
        <f t="shared" si="731"/>
        <v>35000</v>
      </c>
      <c r="P1021" s="48">
        <f t="shared" si="732"/>
        <v>7000</v>
      </c>
      <c r="Q1021" s="48">
        <f t="shared" si="733"/>
        <v>66500</v>
      </c>
    </row>
    <row r="1022" spans="1:17" x14ac:dyDescent="0.25">
      <c r="A1022" s="25"/>
      <c r="B1022" s="25"/>
      <c r="C1022" s="25" t="s">
        <v>1469</v>
      </c>
      <c r="D1022" s="89" t="s">
        <v>1089</v>
      </c>
      <c r="E1022" s="57" t="s">
        <v>1090</v>
      </c>
      <c r="F1022" s="28">
        <v>50</v>
      </c>
      <c r="G1022" s="28">
        <v>0</v>
      </c>
      <c r="H1022" s="28">
        <v>1500</v>
      </c>
      <c r="I1022" s="28">
        <v>40</v>
      </c>
      <c r="J1022" s="50">
        <f t="shared" si="735"/>
        <v>1590</v>
      </c>
      <c r="K1022" s="50">
        <f t="shared" si="728"/>
        <v>7950</v>
      </c>
      <c r="L1022" s="30">
        <v>9</v>
      </c>
      <c r="M1022" s="30">
        <f t="shared" si="729"/>
        <v>2250</v>
      </c>
      <c r="N1022" s="30">
        <f t="shared" si="730"/>
        <v>0</v>
      </c>
      <c r="O1022" s="30">
        <f t="shared" si="731"/>
        <v>67500</v>
      </c>
      <c r="P1022" s="48">
        <f t="shared" si="732"/>
        <v>1800</v>
      </c>
      <c r="Q1022" s="48">
        <f t="shared" si="733"/>
        <v>71550</v>
      </c>
    </row>
    <row r="1023" spans="1:17" x14ac:dyDescent="0.25">
      <c r="A1023" s="25"/>
      <c r="B1023" s="25"/>
      <c r="C1023" s="25" t="s">
        <v>1470</v>
      </c>
      <c r="D1023" s="89" t="s">
        <v>1089</v>
      </c>
      <c r="E1023" s="57" t="s">
        <v>1091</v>
      </c>
      <c r="F1023" s="28">
        <v>10</v>
      </c>
      <c r="G1023" s="28">
        <v>0</v>
      </c>
      <c r="H1023" s="28">
        <v>100</v>
      </c>
      <c r="I1023" s="28">
        <v>10</v>
      </c>
      <c r="J1023" s="50">
        <f t="shared" si="735"/>
        <v>120</v>
      </c>
      <c r="K1023" s="50">
        <f t="shared" si="728"/>
        <v>600</v>
      </c>
      <c r="L1023" s="30">
        <v>12</v>
      </c>
      <c r="M1023" s="30">
        <f t="shared" si="729"/>
        <v>600</v>
      </c>
      <c r="N1023" s="30">
        <f t="shared" si="730"/>
        <v>0</v>
      </c>
      <c r="O1023" s="30">
        <f t="shared" si="731"/>
        <v>6000</v>
      </c>
      <c r="P1023" s="48">
        <f t="shared" si="732"/>
        <v>600</v>
      </c>
      <c r="Q1023" s="48">
        <f t="shared" si="733"/>
        <v>7200</v>
      </c>
    </row>
    <row r="1024" spans="1:17" x14ac:dyDescent="0.25">
      <c r="A1024" s="25"/>
      <c r="B1024" s="25"/>
      <c r="C1024" s="25" t="s">
        <v>1471</v>
      </c>
      <c r="D1024" s="89" t="s">
        <v>1089</v>
      </c>
      <c r="E1024" s="57" t="s">
        <v>1092</v>
      </c>
      <c r="F1024" s="28">
        <v>5</v>
      </c>
      <c r="G1024" s="28">
        <v>0</v>
      </c>
      <c r="H1024" s="28">
        <v>400</v>
      </c>
      <c r="I1024" s="28">
        <v>5</v>
      </c>
      <c r="J1024" s="50">
        <f t="shared" si="735"/>
        <v>410</v>
      </c>
      <c r="K1024" s="50">
        <f t="shared" si="728"/>
        <v>2050</v>
      </c>
      <c r="L1024" s="30">
        <v>15</v>
      </c>
      <c r="M1024" s="30">
        <f t="shared" si="729"/>
        <v>375</v>
      </c>
      <c r="N1024" s="30">
        <f t="shared" si="730"/>
        <v>0</v>
      </c>
      <c r="O1024" s="30">
        <f t="shared" si="731"/>
        <v>30000</v>
      </c>
      <c r="P1024" s="48">
        <f t="shared" si="732"/>
        <v>375</v>
      </c>
      <c r="Q1024" s="48">
        <f t="shared" si="733"/>
        <v>30750</v>
      </c>
    </row>
    <row r="1025" spans="1:17" x14ac:dyDescent="0.25">
      <c r="A1025" s="25"/>
      <c r="B1025" s="25"/>
      <c r="C1025" s="25" t="s">
        <v>1472</v>
      </c>
      <c r="D1025" s="89" t="s">
        <v>1093</v>
      </c>
      <c r="E1025" s="57" t="s">
        <v>1094</v>
      </c>
      <c r="F1025" s="28">
        <v>10</v>
      </c>
      <c r="G1025" s="28">
        <v>0</v>
      </c>
      <c r="H1025" s="28">
        <v>30</v>
      </c>
      <c r="I1025" s="28">
        <v>20</v>
      </c>
      <c r="J1025" s="50">
        <f t="shared" si="735"/>
        <v>60</v>
      </c>
      <c r="K1025" s="50">
        <f t="shared" si="728"/>
        <v>300</v>
      </c>
      <c r="L1025" s="30">
        <v>7</v>
      </c>
      <c r="M1025" s="30">
        <f t="shared" si="729"/>
        <v>350</v>
      </c>
      <c r="N1025" s="30">
        <f t="shared" si="730"/>
        <v>0</v>
      </c>
      <c r="O1025" s="30">
        <f t="shared" si="731"/>
        <v>1050</v>
      </c>
      <c r="P1025" s="48">
        <f t="shared" si="732"/>
        <v>700</v>
      </c>
      <c r="Q1025" s="48">
        <f t="shared" si="733"/>
        <v>2100</v>
      </c>
    </row>
    <row r="1026" spans="1:17" x14ac:dyDescent="0.25">
      <c r="A1026" s="25"/>
      <c r="B1026" s="25"/>
      <c r="C1026" s="25" t="s">
        <v>1473</v>
      </c>
      <c r="D1026" s="89" t="s">
        <v>1093</v>
      </c>
      <c r="E1026" s="57" t="s">
        <v>1095</v>
      </c>
      <c r="F1026" s="28">
        <v>2000</v>
      </c>
      <c r="G1026" s="28">
        <v>2000</v>
      </c>
      <c r="H1026" s="28">
        <v>5000</v>
      </c>
      <c r="I1026" s="28">
        <v>1000</v>
      </c>
      <c r="J1026" s="50">
        <f t="shared" si="735"/>
        <v>10000</v>
      </c>
      <c r="K1026" s="50">
        <f t="shared" si="728"/>
        <v>50000</v>
      </c>
      <c r="L1026" s="30">
        <v>2</v>
      </c>
      <c r="M1026" s="30">
        <f t="shared" si="729"/>
        <v>20000</v>
      </c>
      <c r="N1026" s="30">
        <f t="shared" si="730"/>
        <v>20000</v>
      </c>
      <c r="O1026" s="30">
        <f t="shared" si="731"/>
        <v>50000</v>
      </c>
      <c r="P1026" s="48">
        <f t="shared" si="732"/>
        <v>10000</v>
      </c>
      <c r="Q1026" s="48">
        <f t="shared" si="733"/>
        <v>100000</v>
      </c>
    </row>
    <row r="1027" spans="1:17" s="9" customFormat="1" ht="21" x14ac:dyDescent="0.25">
      <c r="A1027" s="10"/>
      <c r="B1027" s="10"/>
      <c r="C1027" s="11"/>
      <c r="D1027" s="12"/>
      <c r="E1027" s="32"/>
      <c r="F1027" s="14"/>
      <c r="G1027" s="14"/>
      <c r="H1027" s="14"/>
      <c r="I1027" s="14"/>
      <c r="J1027" s="15"/>
      <c r="K1027" s="15"/>
      <c r="L1027" s="16"/>
      <c r="M1027" s="17">
        <f>SUM(M1008:M1026)</f>
        <v>195125</v>
      </c>
      <c r="N1027" s="17">
        <f>SUM(N1008:N1026)</f>
        <v>199750</v>
      </c>
      <c r="O1027" s="17">
        <f>SUM(O1008:O1026)</f>
        <v>438550</v>
      </c>
      <c r="P1027" s="17">
        <f>SUM(P1008:P1026)</f>
        <v>63225</v>
      </c>
      <c r="Q1027" s="18">
        <f>SUM(Q1008:Q1026)</f>
        <v>896650</v>
      </c>
    </row>
    <row r="1028" spans="1:17" s="9" customFormat="1" ht="21" x14ac:dyDescent="0.25">
      <c r="A1028" s="10"/>
      <c r="B1028" s="10"/>
      <c r="C1028" s="11"/>
      <c r="D1028" s="12"/>
      <c r="E1028" s="32"/>
      <c r="F1028" s="14"/>
      <c r="G1028" s="14"/>
      <c r="H1028" s="14"/>
      <c r="I1028" s="14"/>
      <c r="J1028" s="15"/>
      <c r="K1028" s="15"/>
      <c r="L1028" s="16"/>
      <c r="M1028" s="17"/>
      <c r="N1028" s="17"/>
      <c r="O1028" s="17"/>
      <c r="P1028" s="17"/>
      <c r="Q1028" s="18"/>
    </row>
    <row r="1029" spans="1:17" ht="21" x14ac:dyDescent="0.25">
      <c r="A1029" s="135">
        <v>130</v>
      </c>
      <c r="B1029" s="19" t="s">
        <v>1340</v>
      </c>
      <c r="C1029" s="136"/>
      <c r="D1029" s="136"/>
      <c r="E1029" s="22" t="s">
        <v>1096</v>
      </c>
      <c r="F1029" s="137"/>
      <c r="G1029" s="145"/>
      <c r="H1029" s="145"/>
      <c r="I1029" s="137"/>
      <c r="J1029" s="146"/>
      <c r="K1029" s="139"/>
      <c r="L1029" s="147"/>
      <c r="M1029" s="147"/>
      <c r="N1029" s="147"/>
      <c r="O1029" s="147"/>
      <c r="P1029" s="148"/>
      <c r="Q1029" s="149"/>
    </row>
    <row r="1030" spans="1:17" ht="28.5" customHeight="1" x14ac:dyDescent="0.25">
      <c r="A1030" s="82"/>
      <c r="B1030" s="82"/>
      <c r="C1030" s="82"/>
      <c r="D1030" s="109" t="s">
        <v>1097</v>
      </c>
      <c r="E1030" s="84" t="s">
        <v>1098</v>
      </c>
      <c r="F1030" s="73">
        <v>20</v>
      </c>
      <c r="G1030" s="73">
        <v>20</v>
      </c>
      <c r="H1030" s="73">
        <v>100</v>
      </c>
      <c r="I1030" s="73">
        <v>10</v>
      </c>
      <c r="J1030" s="96">
        <f>SUM(F1030:I1030)</f>
        <v>150</v>
      </c>
      <c r="K1030" s="96">
        <f>J1030*5</f>
        <v>750</v>
      </c>
      <c r="L1030" s="62">
        <v>75</v>
      </c>
      <c r="M1030" s="62">
        <f>F1030*L1030*5</f>
        <v>7500</v>
      </c>
      <c r="N1030" s="62">
        <f>G1030*L1030*5</f>
        <v>7500</v>
      </c>
      <c r="O1030" s="62">
        <f>H1030*L1030*5</f>
        <v>37500</v>
      </c>
      <c r="P1030" s="95">
        <f>I1030*L1030*5</f>
        <v>3750</v>
      </c>
      <c r="Q1030" s="95">
        <f>L1030*K1030</f>
        <v>56250</v>
      </c>
    </row>
    <row r="1031" spans="1:17" s="9" customFormat="1" ht="21" x14ac:dyDescent="0.25">
      <c r="A1031" s="10"/>
      <c r="B1031" s="10"/>
      <c r="C1031" s="11"/>
      <c r="D1031" s="12"/>
      <c r="E1031" s="32"/>
      <c r="F1031" s="14"/>
      <c r="G1031" s="14"/>
      <c r="H1031" s="14"/>
      <c r="I1031" s="14"/>
      <c r="J1031" s="15"/>
      <c r="K1031" s="15"/>
      <c r="L1031" s="16"/>
      <c r="M1031" s="17">
        <f>M1030</f>
        <v>7500</v>
      </c>
      <c r="N1031" s="17">
        <f t="shared" ref="N1031:Q1031" si="736">N1030</f>
        <v>7500</v>
      </c>
      <c r="O1031" s="17">
        <f t="shared" si="736"/>
        <v>37500</v>
      </c>
      <c r="P1031" s="17">
        <f t="shared" si="736"/>
        <v>3750</v>
      </c>
      <c r="Q1031" s="18">
        <f t="shared" si="736"/>
        <v>56250</v>
      </c>
    </row>
    <row r="1032" spans="1:17" s="9" customFormat="1" ht="21" x14ac:dyDescent="0.25">
      <c r="A1032" s="10"/>
      <c r="B1032" s="10"/>
      <c r="C1032" s="11"/>
      <c r="D1032" s="12"/>
      <c r="E1032" s="32"/>
      <c r="F1032" s="14"/>
      <c r="G1032" s="14"/>
      <c r="H1032" s="14"/>
      <c r="I1032" s="14"/>
      <c r="J1032" s="15"/>
      <c r="K1032" s="15"/>
      <c r="L1032" s="16"/>
      <c r="M1032" s="17"/>
      <c r="N1032" s="17"/>
      <c r="O1032" s="17"/>
      <c r="P1032" s="17"/>
      <c r="Q1032" s="18"/>
    </row>
    <row r="1033" spans="1:17" ht="21" x14ac:dyDescent="0.25">
      <c r="A1033" s="135">
        <v>131</v>
      </c>
      <c r="B1033" s="19" t="s">
        <v>1340</v>
      </c>
      <c r="C1033" s="136"/>
      <c r="D1033" s="136"/>
      <c r="E1033" s="22" t="s">
        <v>1099</v>
      </c>
      <c r="F1033" s="137"/>
      <c r="G1033" s="145"/>
      <c r="H1033" s="145"/>
      <c r="I1033" s="137"/>
      <c r="J1033" s="146"/>
      <c r="K1033" s="139"/>
      <c r="L1033" s="147"/>
      <c r="M1033" s="147"/>
      <c r="N1033" s="147"/>
      <c r="O1033" s="147"/>
      <c r="P1033" s="148"/>
      <c r="Q1033" s="149"/>
    </row>
    <row r="1034" spans="1:17" x14ac:dyDescent="0.25">
      <c r="A1034" s="25"/>
      <c r="B1034" s="25"/>
      <c r="C1034" s="25" t="s">
        <v>1030</v>
      </c>
      <c r="D1034" s="89" t="s">
        <v>1100</v>
      </c>
      <c r="E1034" s="57" t="s">
        <v>1101</v>
      </c>
      <c r="F1034" s="28">
        <v>5</v>
      </c>
      <c r="G1034" s="28">
        <v>50</v>
      </c>
      <c r="H1034" s="28">
        <v>50</v>
      </c>
      <c r="I1034" s="28">
        <v>40</v>
      </c>
      <c r="J1034" s="50">
        <f t="shared" ref="J1034:J1041" si="737">SUM(F1034:I1034)</f>
        <v>145</v>
      </c>
      <c r="K1034" s="50">
        <f t="shared" ref="K1034:K1041" si="738">J1034*5</f>
        <v>725</v>
      </c>
      <c r="L1034" s="30">
        <v>200</v>
      </c>
      <c r="M1034" s="30">
        <f t="shared" ref="M1034:M1041" si="739">F1034*L1034*5</f>
        <v>5000</v>
      </c>
      <c r="N1034" s="30">
        <f t="shared" ref="N1034:N1041" si="740">G1034*L1034*5</f>
        <v>50000</v>
      </c>
      <c r="O1034" s="30">
        <f t="shared" ref="O1034:O1041" si="741">H1034*L1034*5</f>
        <v>50000</v>
      </c>
      <c r="P1034" s="48">
        <f>I1034*L1034*5</f>
        <v>40000</v>
      </c>
      <c r="Q1034" s="48">
        <f>L1034*K1034</f>
        <v>145000</v>
      </c>
    </row>
    <row r="1035" spans="1:17" x14ac:dyDescent="0.25">
      <c r="A1035" s="25"/>
      <c r="B1035" s="25"/>
      <c r="C1035" s="25" t="s">
        <v>1032</v>
      </c>
      <c r="D1035" s="89" t="s">
        <v>1102</v>
      </c>
      <c r="E1035" s="57" t="s">
        <v>1103</v>
      </c>
      <c r="F1035" s="28">
        <v>0</v>
      </c>
      <c r="G1035" s="28">
        <v>50</v>
      </c>
      <c r="H1035" s="28">
        <v>0</v>
      </c>
      <c r="I1035" s="28">
        <v>50</v>
      </c>
      <c r="J1035" s="50">
        <f t="shared" si="737"/>
        <v>100</v>
      </c>
      <c r="K1035" s="50">
        <f t="shared" si="738"/>
        <v>500</v>
      </c>
      <c r="L1035" s="30">
        <v>300</v>
      </c>
      <c r="M1035" s="30">
        <f t="shared" si="739"/>
        <v>0</v>
      </c>
      <c r="N1035" s="30">
        <f t="shared" si="740"/>
        <v>75000</v>
      </c>
      <c r="O1035" s="30">
        <f t="shared" si="741"/>
        <v>0</v>
      </c>
      <c r="P1035" s="48">
        <f>I1035*L1035*5</f>
        <v>75000</v>
      </c>
      <c r="Q1035" s="48">
        <f>L1035*K1035</f>
        <v>150000</v>
      </c>
    </row>
    <row r="1036" spans="1:17" x14ac:dyDescent="0.25">
      <c r="A1036" s="25"/>
      <c r="B1036" s="25"/>
      <c r="C1036" s="25" t="s">
        <v>1034</v>
      </c>
      <c r="D1036" s="89" t="s">
        <v>1102</v>
      </c>
      <c r="E1036" s="57" t="s">
        <v>1104</v>
      </c>
      <c r="F1036" s="28">
        <v>0</v>
      </c>
      <c r="G1036" s="28">
        <v>30</v>
      </c>
      <c r="H1036" s="28">
        <v>0</v>
      </c>
      <c r="I1036" s="28">
        <v>20</v>
      </c>
      <c r="J1036" s="50">
        <f t="shared" si="737"/>
        <v>50</v>
      </c>
      <c r="K1036" s="50">
        <f t="shared" si="738"/>
        <v>250</v>
      </c>
      <c r="L1036" s="30">
        <v>280</v>
      </c>
      <c r="M1036" s="30">
        <f t="shared" si="739"/>
        <v>0</v>
      </c>
      <c r="N1036" s="30">
        <f t="shared" si="740"/>
        <v>42000</v>
      </c>
      <c r="O1036" s="30">
        <f t="shared" si="741"/>
        <v>0</v>
      </c>
      <c r="P1036" s="48">
        <f>I1036*L1036*5</f>
        <v>28000</v>
      </c>
      <c r="Q1036" s="48">
        <f>L1036*K1036</f>
        <v>70000</v>
      </c>
    </row>
    <row r="1037" spans="1:17" x14ac:dyDescent="0.25">
      <c r="A1037" s="25"/>
      <c r="B1037" s="25"/>
      <c r="C1037" s="25" t="s">
        <v>1474</v>
      </c>
      <c r="D1037" s="89" t="s">
        <v>1102</v>
      </c>
      <c r="E1037" s="57" t="s">
        <v>1105</v>
      </c>
      <c r="F1037" s="28">
        <v>0</v>
      </c>
      <c r="G1037" s="28">
        <v>30</v>
      </c>
      <c r="H1037" s="28">
        <v>10</v>
      </c>
      <c r="I1037" s="28">
        <v>50</v>
      </c>
      <c r="J1037" s="50">
        <f t="shared" si="737"/>
        <v>90</v>
      </c>
      <c r="K1037" s="50">
        <f t="shared" si="738"/>
        <v>450</v>
      </c>
      <c r="L1037" s="30">
        <v>150</v>
      </c>
      <c r="M1037" s="30">
        <f t="shared" si="739"/>
        <v>0</v>
      </c>
      <c r="N1037" s="30">
        <f t="shared" si="740"/>
        <v>22500</v>
      </c>
      <c r="O1037" s="30">
        <f t="shared" si="741"/>
        <v>7500</v>
      </c>
      <c r="P1037" s="48">
        <f>I1037*L1037*5</f>
        <v>37500</v>
      </c>
      <c r="Q1037" s="48">
        <f>L1037*K1037</f>
        <v>67500</v>
      </c>
    </row>
    <row r="1038" spans="1:17" s="9" customFormat="1" ht="21" x14ac:dyDescent="0.25">
      <c r="A1038" s="10"/>
      <c r="B1038" s="10"/>
      <c r="C1038" s="11"/>
      <c r="D1038" s="12"/>
      <c r="E1038" s="32"/>
      <c r="F1038" s="14"/>
      <c r="G1038" s="14"/>
      <c r="H1038" s="14"/>
      <c r="I1038" s="14"/>
      <c r="J1038" s="15"/>
      <c r="K1038" s="15"/>
      <c r="L1038" s="16"/>
      <c r="M1038" s="17">
        <f>SUM(M1034:M1037)</f>
        <v>5000</v>
      </c>
      <c r="N1038" s="17">
        <f t="shared" ref="N1038:Q1038" si="742">SUM(N1034:N1037)</f>
        <v>189500</v>
      </c>
      <c r="O1038" s="17">
        <f t="shared" si="742"/>
        <v>57500</v>
      </c>
      <c r="P1038" s="17">
        <f t="shared" si="742"/>
        <v>180500</v>
      </c>
      <c r="Q1038" s="18">
        <f t="shared" si="742"/>
        <v>432500</v>
      </c>
    </row>
    <row r="1039" spans="1:17" s="9" customFormat="1" ht="21" x14ac:dyDescent="0.25">
      <c r="A1039" s="10"/>
      <c r="B1039" s="10"/>
      <c r="C1039" s="11"/>
      <c r="D1039" s="12"/>
      <c r="E1039" s="32"/>
      <c r="F1039" s="14"/>
      <c r="G1039" s="14"/>
      <c r="H1039" s="14"/>
      <c r="I1039" s="14"/>
      <c r="J1039" s="15"/>
      <c r="K1039" s="15"/>
      <c r="L1039" s="16"/>
      <c r="M1039" s="17"/>
      <c r="N1039" s="17"/>
      <c r="O1039" s="17"/>
      <c r="P1039" s="17"/>
      <c r="Q1039" s="18"/>
    </row>
    <row r="1040" spans="1:17" ht="21" x14ac:dyDescent="0.25">
      <c r="A1040" s="135">
        <v>132</v>
      </c>
      <c r="B1040" s="19" t="s">
        <v>1340</v>
      </c>
      <c r="C1040" s="136"/>
      <c r="D1040" s="136"/>
      <c r="E1040" s="22" t="s">
        <v>1106</v>
      </c>
      <c r="F1040" s="137"/>
      <c r="G1040" s="145"/>
      <c r="H1040" s="145"/>
      <c r="I1040" s="137"/>
      <c r="J1040" s="146"/>
      <c r="K1040" s="139"/>
      <c r="L1040" s="147"/>
      <c r="M1040" s="147"/>
      <c r="N1040" s="147"/>
      <c r="O1040" s="147"/>
      <c r="P1040" s="148"/>
      <c r="Q1040" s="149"/>
    </row>
    <row r="1041" spans="1:17" ht="30" x14ac:dyDescent="0.25">
      <c r="A1041" s="25"/>
      <c r="B1041" s="25"/>
      <c r="C1041" s="25"/>
      <c r="D1041" s="89" t="s">
        <v>1108</v>
      </c>
      <c r="E1041" s="57" t="s">
        <v>1109</v>
      </c>
      <c r="F1041" s="28">
        <v>0</v>
      </c>
      <c r="G1041" s="28">
        <v>5</v>
      </c>
      <c r="H1041" s="28">
        <v>20</v>
      </c>
      <c r="I1041" s="28">
        <v>5</v>
      </c>
      <c r="J1041" s="50">
        <f t="shared" si="737"/>
        <v>30</v>
      </c>
      <c r="K1041" s="50">
        <f t="shared" si="738"/>
        <v>150</v>
      </c>
      <c r="L1041" s="30">
        <v>195</v>
      </c>
      <c r="M1041" s="30">
        <f t="shared" si="739"/>
        <v>0</v>
      </c>
      <c r="N1041" s="30">
        <f t="shared" si="740"/>
        <v>4875</v>
      </c>
      <c r="O1041" s="30">
        <f t="shared" si="741"/>
        <v>19500</v>
      </c>
      <c r="P1041" s="48">
        <f>I1041*L1041*5</f>
        <v>4875</v>
      </c>
      <c r="Q1041" s="48">
        <f>L1041*K1041</f>
        <v>29250</v>
      </c>
    </row>
    <row r="1042" spans="1:17" s="9" customFormat="1" ht="21" x14ac:dyDescent="0.25">
      <c r="A1042" s="10"/>
      <c r="B1042" s="10"/>
      <c r="C1042" s="11"/>
      <c r="D1042" s="12"/>
      <c r="E1042" s="32"/>
      <c r="F1042" s="14"/>
      <c r="G1042" s="14"/>
      <c r="H1042" s="14"/>
      <c r="I1042" s="14"/>
      <c r="J1042" s="15"/>
      <c r="K1042" s="15"/>
      <c r="L1042" s="16"/>
      <c r="M1042" s="17">
        <f>SUM(M1041)</f>
        <v>0</v>
      </c>
      <c r="N1042" s="17">
        <f t="shared" ref="N1042:Q1042" si="743">SUM(N1041)</f>
        <v>4875</v>
      </c>
      <c r="O1042" s="17">
        <f t="shared" si="743"/>
        <v>19500</v>
      </c>
      <c r="P1042" s="17">
        <f t="shared" si="743"/>
        <v>4875</v>
      </c>
      <c r="Q1042" s="18">
        <f t="shared" si="743"/>
        <v>29250</v>
      </c>
    </row>
    <row r="1043" spans="1:17" s="9" customFormat="1" ht="21" x14ac:dyDescent="0.25">
      <c r="A1043" s="10"/>
      <c r="B1043" s="10"/>
      <c r="C1043" s="11"/>
      <c r="D1043" s="12"/>
      <c r="E1043" s="32"/>
      <c r="F1043" s="14"/>
      <c r="G1043" s="14"/>
      <c r="H1043" s="14"/>
      <c r="I1043" s="14"/>
      <c r="J1043" s="15"/>
      <c r="K1043" s="15"/>
      <c r="L1043" s="16"/>
      <c r="M1043" s="17"/>
      <c r="N1043" s="17"/>
      <c r="O1043" s="17"/>
      <c r="P1043" s="17"/>
      <c r="Q1043" s="18"/>
    </row>
    <row r="1044" spans="1:17" ht="21" x14ac:dyDescent="0.25">
      <c r="A1044" s="135">
        <v>133</v>
      </c>
      <c r="B1044" s="19" t="s">
        <v>1340</v>
      </c>
      <c r="C1044" s="136"/>
      <c r="D1044" s="136"/>
      <c r="E1044" s="22" t="s">
        <v>1110</v>
      </c>
      <c r="F1044" s="150"/>
      <c r="G1044" s="150"/>
      <c r="H1044" s="150"/>
      <c r="I1044" s="137"/>
      <c r="J1044" s="138"/>
      <c r="K1044" s="139"/>
      <c r="L1044" s="140"/>
      <c r="M1044" s="140"/>
      <c r="N1044" s="140"/>
      <c r="O1044" s="140"/>
      <c r="P1044" s="141"/>
      <c r="Q1044" s="149"/>
    </row>
    <row r="1045" spans="1:17" x14ac:dyDescent="0.25">
      <c r="A1045" s="25"/>
      <c r="B1045" s="25"/>
      <c r="C1045" s="25" t="s">
        <v>1039</v>
      </c>
      <c r="D1045" s="89" t="s">
        <v>1111</v>
      </c>
      <c r="E1045" s="57" t="s">
        <v>1112</v>
      </c>
      <c r="F1045" s="73">
        <v>500</v>
      </c>
      <c r="G1045" s="28">
        <v>5000</v>
      </c>
      <c r="H1045" s="28">
        <v>2600</v>
      </c>
      <c r="I1045" s="28">
        <v>1200</v>
      </c>
      <c r="J1045" s="50">
        <f t="shared" ref="J1045:J1051" si="744">SUM(F1045:I1045)</f>
        <v>9300</v>
      </c>
      <c r="K1045" s="50">
        <f t="shared" ref="K1045:K1051" si="745">J1045*5</f>
        <v>46500</v>
      </c>
      <c r="L1045" s="30">
        <v>5</v>
      </c>
      <c r="M1045" s="30">
        <f t="shared" ref="M1045:M1051" si="746">F1045*L1045*5</f>
        <v>12500</v>
      </c>
      <c r="N1045" s="30">
        <f t="shared" ref="N1045:N1051" si="747">G1045*L1045*5</f>
        <v>125000</v>
      </c>
      <c r="O1045" s="30">
        <f t="shared" ref="O1045:O1051" si="748">H1045*L1045*5</f>
        <v>65000</v>
      </c>
      <c r="P1045" s="48">
        <f t="shared" ref="P1045:P1051" si="749">I1045*L1045*5</f>
        <v>30000</v>
      </c>
      <c r="Q1045" s="48">
        <f t="shared" ref="Q1045:Q1051" si="750">L1045*K1045</f>
        <v>232500</v>
      </c>
    </row>
    <row r="1046" spans="1:17" x14ac:dyDescent="0.25">
      <c r="A1046" s="25"/>
      <c r="B1046" s="25"/>
      <c r="C1046" s="25" t="s">
        <v>1475</v>
      </c>
      <c r="D1046" s="89" t="s">
        <v>1111</v>
      </c>
      <c r="E1046" s="57" t="s">
        <v>1113</v>
      </c>
      <c r="F1046" s="28">
        <v>10</v>
      </c>
      <c r="G1046" s="28">
        <v>10</v>
      </c>
      <c r="H1046" s="28">
        <v>100</v>
      </c>
      <c r="I1046" s="28">
        <v>50</v>
      </c>
      <c r="J1046" s="50">
        <f t="shared" si="744"/>
        <v>170</v>
      </c>
      <c r="K1046" s="50">
        <f t="shared" si="745"/>
        <v>850</v>
      </c>
      <c r="L1046" s="30">
        <v>8</v>
      </c>
      <c r="M1046" s="30">
        <f t="shared" si="746"/>
        <v>400</v>
      </c>
      <c r="N1046" s="30">
        <f t="shared" si="747"/>
        <v>400</v>
      </c>
      <c r="O1046" s="30">
        <f t="shared" si="748"/>
        <v>4000</v>
      </c>
      <c r="P1046" s="48">
        <f t="shared" si="749"/>
        <v>2000</v>
      </c>
      <c r="Q1046" s="48">
        <f t="shared" si="750"/>
        <v>6800</v>
      </c>
    </row>
    <row r="1047" spans="1:17" x14ac:dyDescent="0.25">
      <c r="A1047" s="25"/>
      <c r="B1047" s="25"/>
      <c r="C1047" s="25" t="s">
        <v>1476</v>
      </c>
      <c r="D1047" s="89" t="s">
        <v>1114</v>
      </c>
      <c r="E1047" s="57" t="s">
        <v>1115</v>
      </c>
      <c r="F1047" s="28"/>
      <c r="G1047" s="28">
        <v>10</v>
      </c>
      <c r="H1047" s="28">
        <v>100</v>
      </c>
      <c r="I1047" s="28">
        <v>100</v>
      </c>
      <c r="J1047" s="50">
        <f t="shared" si="744"/>
        <v>210</v>
      </c>
      <c r="K1047" s="50">
        <f t="shared" si="745"/>
        <v>1050</v>
      </c>
      <c r="L1047" s="30">
        <v>25</v>
      </c>
      <c r="M1047" s="30">
        <f t="shared" si="746"/>
        <v>0</v>
      </c>
      <c r="N1047" s="30">
        <f t="shared" si="747"/>
        <v>1250</v>
      </c>
      <c r="O1047" s="30">
        <f t="shared" si="748"/>
        <v>12500</v>
      </c>
      <c r="P1047" s="48">
        <f t="shared" si="749"/>
        <v>12500</v>
      </c>
      <c r="Q1047" s="48">
        <f t="shared" si="750"/>
        <v>26250</v>
      </c>
    </row>
    <row r="1048" spans="1:17" x14ac:dyDescent="0.25">
      <c r="A1048" s="25"/>
      <c r="B1048" s="25"/>
      <c r="C1048" s="25" t="s">
        <v>1477</v>
      </c>
      <c r="D1048" s="89" t="s">
        <v>1116</v>
      </c>
      <c r="E1048" s="57" t="s">
        <v>1117</v>
      </c>
      <c r="F1048" s="28"/>
      <c r="G1048" s="28">
        <v>50</v>
      </c>
      <c r="H1048" s="28">
        <v>1000</v>
      </c>
      <c r="I1048" s="28">
        <v>100</v>
      </c>
      <c r="J1048" s="50">
        <f t="shared" si="744"/>
        <v>1150</v>
      </c>
      <c r="K1048" s="50">
        <f t="shared" si="745"/>
        <v>5750</v>
      </c>
      <c r="L1048" s="30">
        <v>15</v>
      </c>
      <c r="M1048" s="30">
        <f t="shared" si="746"/>
        <v>0</v>
      </c>
      <c r="N1048" s="30">
        <f t="shared" si="747"/>
        <v>3750</v>
      </c>
      <c r="O1048" s="30">
        <f t="shared" si="748"/>
        <v>75000</v>
      </c>
      <c r="P1048" s="48">
        <f t="shared" si="749"/>
        <v>7500</v>
      </c>
      <c r="Q1048" s="48">
        <f t="shared" si="750"/>
        <v>86250</v>
      </c>
    </row>
    <row r="1049" spans="1:17" x14ac:dyDescent="0.25">
      <c r="A1049" s="25"/>
      <c r="B1049" s="25"/>
      <c r="C1049" s="25" t="s">
        <v>1478</v>
      </c>
      <c r="D1049" s="89" t="s">
        <v>1111</v>
      </c>
      <c r="E1049" s="57" t="s">
        <v>1118</v>
      </c>
      <c r="F1049" s="28"/>
      <c r="G1049" s="28">
        <v>50</v>
      </c>
      <c r="H1049" s="28">
        <v>400</v>
      </c>
      <c r="I1049" s="28">
        <v>50</v>
      </c>
      <c r="J1049" s="50">
        <f t="shared" si="744"/>
        <v>500</v>
      </c>
      <c r="K1049" s="50">
        <f t="shared" si="745"/>
        <v>2500</v>
      </c>
      <c r="L1049" s="30">
        <v>10</v>
      </c>
      <c r="M1049" s="30">
        <f t="shared" si="746"/>
        <v>0</v>
      </c>
      <c r="N1049" s="30">
        <f t="shared" si="747"/>
        <v>2500</v>
      </c>
      <c r="O1049" s="30">
        <f t="shared" si="748"/>
        <v>20000</v>
      </c>
      <c r="P1049" s="48">
        <f t="shared" si="749"/>
        <v>2500</v>
      </c>
      <c r="Q1049" s="48">
        <f t="shared" si="750"/>
        <v>25000</v>
      </c>
    </row>
    <row r="1050" spans="1:17" x14ac:dyDescent="0.25">
      <c r="A1050" s="25"/>
      <c r="B1050" s="25"/>
      <c r="C1050" s="25" t="s">
        <v>1479</v>
      </c>
      <c r="D1050" s="89" t="s">
        <v>1119</v>
      </c>
      <c r="E1050" s="57" t="s">
        <v>1120</v>
      </c>
      <c r="F1050" s="28">
        <v>2000</v>
      </c>
      <c r="G1050" s="28">
        <v>6000</v>
      </c>
      <c r="H1050" s="28">
        <v>20000</v>
      </c>
      <c r="I1050" s="28">
        <v>1000</v>
      </c>
      <c r="J1050" s="50">
        <f t="shared" si="744"/>
        <v>29000</v>
      </c>
      <c r="K1050" s="50">
        <f t="shared" si="745"/>
        <v>145000</v>
      </c>
      <c r="L1050" s="30">
        <v>1.4</v>
      </c>
      <c r="M1050" s="30">
        <f t="shared" si="746"/>
        <v>14000</v>
      </c>
      <c r="N1050" s="30">
        <f t="shared" si="747"/>
        <v>42000</v>
      </c>
      <c r="O1050" s="30">
        <f t="shared" si="748"/>
        <v>140000</v>
      </c>
      <c r="P1050" s="48">
        <f t="shared" si="749"/>
        <v>7000</v>
      </c>
      <c r="Q1050" s="48">
        <f t="shared" si="750"/>
        <v>203000</v>
      </c>
    </row>
    <row r="1051" spans="1:17" x14ac:dyDescent="0.25">
      <c r="A1051" s="25"/>
      <c r="B1051" s="25"/>
      <c r="C1051" s="25" t="s">
        <v>1480</v>
      </c>
      <c r="D1051" s="89" t="s">
        <v>1121</v>
      </c>
      <c r="E1051" s="57" t="s">
        <v>1122</v>
      </c>
      <c r="F1051" s="28">
        <v>500</v>
      </c>
      <c r="G1051" s="28">
        <v>5000</v>
      </c>
      <c r="H1051" s="28">
        <v>5000</v>
      </c>
      <c r="I1051" s="28">
        <v>10000</v>
      </c>
      <c r="J1051" s="50">
        <f t="shared" si="744"/>
        <v>20500</v>
      </c>
      <c r="K1051" s="50">
        <f t="shared" si="745"/>
        <v>102500</v>
      </c>
      <c r="L1051" s="30">
        <v>3.5</v>
      </c>
      <c r="M1051" s="30">
        <f t="shared" si="746"/>
        <v>8750</v>
      </c>
      <c r="N1051" s="30">
        <f t="shared" si="747"/>
        <v>87500</v>
      </c>
      <c r="O1051" s="30">
        <f t="shared" si="748"/>
        <v>87500</v>
      </c>
      <c r="P1051" s="48">
        <f t="shared" si="749"/>
        <v>175000</v>
      </c>
      <c r="Q1051" s="48">
        <f t="shared" si="750"/>
        <v>358750</v>
      </c>
    </row>
    <row r="1052" spans="1:17" s="9" customFormat="1" ht="21" x14ac:dyDescent="0.25">
      <c r="A1052" s="10"/>
      <c r="B1052" s="10"/>
      <c r="C1052" s="11"/>
      <c r="D1052" s="12"/>
      <c r="E1052" s="32"/>
      <c r="F1052" s="14"/>
      <c r="G1052" s="14"/>
      <c r="H1052" s="14"/>
      <c r="I1052" s="14"/>
      <c r="J1052" s="15"/>
      <c r="K1052" s="15"/>
      <c r="L1052" s="16"/>
      <c r="M1052" s="17">
        <f>SUM(M1045:M1051)</f>
        <v>35650</v>
      </c>
      <c r="N1052" s="17">
        <f t="shared" ref="N1052:Q1052" si="751">SUM(N1045:N1051)</f>
        <v>262400</v>
      </c>
      <c r="O1052" s="17">
        <f t="shared" si="751"/>
        <v>404000</v>
      </c>
      <c r="P1052" s="17">
        <f t="shared" si="751"/>
        <v>236500</v>
      </c>
      <c r="Q1052" s="18">
        <f t="shared" si="751"/>
        <v>938550</v>
      </c>
    </row>
    <row r="1053" spans="1:17" s="9" customFormat="1" ht="21" x14ac:dyDescent="0.25">
      <c r="A1053" s="10"/>
      <c r="B1053" s="10"/>
      <c r="C1053" s="11"/>
      <c r="D1053" s="12"/>
      <c r="E1053" s="32"/>
      <c r="F1053" s="14"/>
      <c r="G1053" s="14"/>
      <c r="H1053" s="14"/>
      <c r="I1053" s="14"/>
      <c r="J1053" s="15"/>
      <c r="K1053" s="15"/>
      <c r="L1053" s="16"/>
      <c r="M1053" s="17"/>
      <c r="N1053" s="17"/>
      <c r="O1053" s="17"/>
      <c r="P1053" s="17"/>
      <c r="Q1053" s="18"/>
    </row>
    <row r="1054" spans="1:17" ht="21" x14ac:dyDescent="0.25">
      <c r="A1054" s="135">
        <v>134</v>
      </c>
      <c r="B1054" s="19" t="s">
        <v>1340</v>
      </c>
      <c r="C1054" s="136"/>
      <c r="D1054" s="136"/>
      <c r="E1054" s="22" t="s">
        <v>1123</v>
      </c>
      <c r="F1054" s="150"/>
      <c r="G1054" s="150"/>
      <c r="H1054" s="150"/>
      <c r="I1054" s="137"/>
      <c r="J1054" s="138"/>
      <c r="K1054" s="139"/>
      <c r="L1054" s="140"/>
      <c r="M1054" s="140"/>
      <c r="N1054" s="140"/>
      <c r="O1054" s="140"/>
      <c r="P1054" s="141"/>
      <c r="Q1054" s="149"/>
    </row>
    <row r="1055" spans="1:17" ht="21" x14ac:dyDescent="0.25">
      <c r="A1055" s="81"/>
      <c r="B1055" s="81"/>
      <c r="C1055" s="25" t="s">
        <v>1047</v>
      </c>
      <c r="D1055" s="89" t="s">
        <v>1125</v>
      </c>
      <c r="E1055" s="57" t="s">
        <v>1126</v>
      </c>
      <c r="F1055" s="28"/>
      <c r="G1055" s="28"/>
      <c r="H1055" s="28" t="s">
        <v>15</v>
      </c>
      <c r="I1055" s="28"/>
      <c r="J1055" s="118" t="s">
        <v>15</v>
      </c>
      <c r="K1055" s="52"/>
      <c r="L1055" s="30"/>
      <c r="M1055" s="30"/>
      <c r="N1055" s="30"/>
      <c r="O1055" s="30"/>
      <c r="P1055" s="48"/>
      <c r="Q1055" s="48"/>
    </row>
    <row r="1056" spans="1:17" x14ac:dyDescent="0.25">
      <c r="A1056" s="81"/>
      <c r="B1056" s="81"/>
      <c r="C1056" s="25" t="s">
        <v>15</v>
      </c>
      <c r="D1056" s="89"/>
      <c r="E1056" s="132" t="s">
        <v>1127</v>
      </c>
      <c r="F1056" s="28"/>
      <c r="G1056" s="28"/>
      <c r="H1056" s="28">
        <v>0</v>
      </c>
      <c r="I1056" s="28">
        <v>5</v>
      </c>
      <c r="J1056" s="50">
        <f t="shared" ref="J1056:J1061" si="752">SUM(F1056:I1056)</f>
        <v>5</v>
      </c>
      <c r="K1056" s="50">
        <f t="shared" ref="K1056:K1061" si="753">J1056*5</f>
        <v>25</v>
      </c>
      <c r="L1056" s="30">
        <v>930</v>
      </c>
      <c r="M1056" s="30">
        <f t="shared" ref="M1056:M1061" si="754">F1056*L1056*5</f>
        <v>0</v>
      </c>
      <c r="N1056" s="30">
        <f t="shared" ref="N1056:N1061" si="755">G1056*L1056*5</f>
        <v>0</v>
      </c>
      <c r="O1056" s="30">
        <f t="shared" ref="O1056:O1061" si="756">H1056*L1056*5</f>
        <v>0</v>
      </c>
      <c r="P1056" s="48">
        <f t="shared" ref="P1056:P1061" si="757">I1056*L1056*5</f>
        <v>23250</v>
      </c>
      <c r="Q1056" s="48">
        <f t="shared" ref="Q1056:Q1061" si="758">L1056*K1056</f>
        <v>23250</v>
      </c>
    </row>
    <row r="1057" spans="1:17" x14ac:dyDescent="0.25">
      <c r="A1057" s="81"/>
      <c r="B1057" s="81"/>
      <c r="C1057" s="25" t="s">
        <v>15</v>
      </c>
      <c r="D1057" s="89"/>
      <c r="E1057" s="132" t="s">
        <v>1128</v>
      </c>
      <c r="F1057" s="28">
        <v>10</v>
      </c>
      <c r="G1057" s="28">
        <v>20</v>
      </c>
      <c r="H1057" s="28">
        <v>6</v>
      </c>
      <c r="I1057" s="28">
        <v>30</v>
      </c>
      <c r="J1057" s="50">
        <f t="shared" si="752"/>
        <v>66</v>
      </c>
      <c r="K1057" s="50">
        <f t="shared" si="753"/>
        <v>330</v>
      </c>
      <c r="L1057" s="30">
        <v>2000</v>
      </c>
      <c r="M1057" s="30">
        <f t="shared" si="754"/>
        <v>100000</v>
      </c>
      <c r="N1057" s="30">
        <f t="shared" si="755"/>
        <v>200000</v>
      </c>
      <c r="O1057" s="30">
        <f t="shared" si="756"/>
        <v>60000</v>
      </c>
      <c r="P1057" s="48">
        <f t="shared" si="757"/>
        <v>300000</v>
      </c>
      <c r="Q1057" s="48">
        <f t="shared" si="758"/>
        <v>660000</v>
      </c>
    </row>
    <row r="1058" spans="1:17" x14ac:dyDescent="0.25">
      <c r="A1058" s="81"/>
      <c r="B1058" s="81"/>
      <c r="C1058" s="25" t="s">
        <v>1481</v>
      </c>
      <c r="D1058" s="89" t="s">
        <v>1125</v>
      </c>
      <c r="E1058" s="57" t="s">
        <v>1130</v>
      </c>
      <c r="F1058" s="28">
        <v>200</v>
      </c>
      <c r="G1058" s="28">
        <v>1500</v>
      </c>
      <c r="H1058" s="28">
        <v>1000</v>
      </c>
      <c r="I1058" s="28">
        <v>500</v>
      </c>
      <c r="J1058" s="50">
        <f t="shared" si="752"/>
        <v>3200</v>
      </c>
      <c r="K1058" s="50">
        <f t="shared" si="753"/>
        <v>16000</v>
      </c>
      <c r="L1058" s="30">
        <v>32</v>
      </c>
      <c r="M1058" s="30">
        <f t="shared" si="754"/>
        <v>32000</v>
      </c>
      <c r="N1058" s="30">
        <f t="shared" si="755"/>
        <v>240000</v>
      </c>
      <c r="O1058" s="30">
        <f t="shared" si="756"/>
        <v>160000</v>
      </c>
      <c r="P1058" s="48">
        <f t="shared" si="757"/>
        <v>80000</v>
      </c>
      <c r="Q1058" s="48">
        <f t="shared" si="758"/>
        <v>512000</v>
      </c>
    </row>
    <row r="1059" spans="1:17" x14ac:dyDescent="0.25">
      <c r="A1059" s="81"/>
      <c r="B1059" s="81"/>
      <c r="C1059" s="25" t="s">
        <v>1482</v>
      </c>
      <c r="D1059" s="89" t="s">
        <v>1125</v>
      </c>
      <c r="E1059" s="57" t="s">
        <v>1131</v>
      </c>
      <c r="F1059" s="28">
        <v>5</v>
      </c>
      <c r="G1059" s="28">
        <v>20</v>
      </c>
      <c r="H1059" s="28">
        <v>10</v>
      </c>
      <c r="I1059" s="28">
        <v>5</v>
      </c>
      <c r="J1059" s="50">
        <f t="shared" si="752"/>
        <v>40</v>
      </c>
      <c r="K1059" s="50">
        <f t="shared" si="753"/>
        <v>200</v>
      </c>
      <c r="L1059" s="30">
        <v>20</v>
      </c>
      <c r="M1059" s="30">
        <f t="shared" si="754"/>
        <v>500</v>
      </c>
      <c r="N1059" s="30">
        <f t="shared" si="755"/>
        <v>2000</v>
      </c>
      <c r="O1059" s="30">
        <f t="shared" si="756"/>
        <v>1000</v>
      </c>
      <c r="P1059" s="48">
        <f t="shared" si="757"/>
        <v>500</v>
      </c>
      <c r="Q1059" s="48">
        <f t="shared" si="758"/>
        <v>4000</v>
      </c>
    </row>
    <row r="1060" spans="1:17" x14ac:dyDescent="0.25">
      <c r="A1060" s="81"/>
      <c r="B1060" s="81"/>
      <c r="C1060" s="25" t="s">
        <v>1483</v>
      </c>
      <c r="D1060" s="89" t="s">
        <v>1132</v>
      </c>
      <c r="E1060" s="57" t="s">
        <v>1133</v>
      </c>
      <c r="F1060" s="28">
        <v>100</v>
      </c>
      <c r="G1060" s="28">
        <v>400</v>
      </c>
      <c r="H1060" s="28">
        <v>300</v>
      </c>
      <c r="I1060" s="28">
        <v>250</v>
      </c>
      <c r="J1060" s="50">
        <f t="shared" si="752"/>
        <v>1050</v>
      </c>
      <c r="K1060" s="50">
        <f t="shared" si="753"/>
        <v>5250</v>
      </c>
      <c r="L1060" s="30">
        <v>14</v>
      </c>
      <c r="M1060" s="30">
        <f t="shared" si="754"/>
        <v>7000</v>
      </c>
      <c r="N1060" s="30">
        <f t="shared" si="755"/>
        <v>28000</v>
      </c>
      <c r="O1060" s="30">
        <f t="shared" si="756"/>
        <v>21000</v>
      </c>
      <c r="P1060" s="48">
        <f t="shared" si="757"/>
        <v>17500</v>
      </c>
      <c r="Q1060" s="48">
        <f t="shared" si="758"/>
        <v>73500</v>
      </c>
    </row>
    <row r="1061" spans="1:17" x14ac:dyDescent="0.25">
      <c r="A1061" s="81"/>
      <c r="B1061" s="81"/>
      <c r="C1061" s="25" t="s">
        <v>1484</v>
      </c>
      <c r="D1061" s="89" t="s">
        <v>1134</v>
      </c>
      <c r="E1061" s="57" t="s">
        <v>1135</v>
      </c>
      <c r="F1061" s="28">
        <v>5</v>
      </c>
      <c r="G1061" s="28">
        <v>50</v>
      </c>
      <c r="H1061" s="28">
        <v>10</v>
      </c>
      <c r="I1061" s="28">
        <v>10</v>
      </c>
      <c r="J1061" s="50">
        <f t="shared" si="752"/>
        <v>75</v>
      </c>
      <c r="K1061" s="50">
        <f t="shared" si="753"/>
        <v>375</v>
      </c>
      <c r="L1061" s="30">
        <v>7</v>
      </c>
      <c r="M1061" s="30">
        <f t="shared" si="754"/>
        <v>175</v>
      </c>
      <c r="N1061" s="30">
        <f t="shared" si="755"/>
        <v>1750</v>
      </c>
      <c r="O1061" s="30">
        <f t="shared" si="756"/>
        <v>350</v>
      </c>
      <c r="P1061" s="48">
        <f t="shared" si="757"/>
        <v>350</v>
      </c>
      <c r="Q1061" s="48">
        <f t="shared" si="758"/>
        <v>2625</v>
      </c>
    </row>
    <row r="1062" spans="1:17" s="9" customFormat="1" ht="21" x14ac:dyDescent="0.25">
      <c r="A1062" s="10"/>
      <c r="B1062" s="10"/>
      <c r="C1062" s="11"/>
      <c r="D1062" s="12"/>
      <c r="E1062" s="32"/>
      <c r="F1062" s="14"/>
      <c r="G1062" s="14"/>
      <c r="H1062" s="14"/>
      <c r="I1062" s="14"/>
      <c r="J1062" s="15"/>
      <c r="K1062" s="15"/>
      <c r="L1062" s="16"/>
      <c r="M1062" s="17">
        <f>SUM(M1055:M1061)</f>
        <v>139675</v>
      </c>
      <c r="N1062" s="17">
        <f t="shared" ref="N1062:Q1062" si="759">SUM(N1055:N1061)</f>
        <v>471750</v>
      </c>
      <c r="O1062" s="17">
        <f t="shared" si="759"/>
        <v>242350</v>
      </c>
      <c r="P1062" s="17">
        <f t="shared" si="759"/>
        <v>421600</v>
      </c>
      <c r="Q1062" s="18">
        <f t="shared" si="759"/>
        <v>1275375</v>
      </c>
    </row>
    <row r="1063" spans="1:17" s="9" customFormat="1" ht="21" x14ac:dyDescent="0.25">
      <c r="A1063" s="10"/>
      <c r="B1063" s="10"/>
      <c r="C1063" s="11"/>
      <c r="D1063" s="12"/>
      <c r="E1063" s="32"/>
      <c r="F1063" s="14"/>
      <c r="G1063" s="14"/>
      <c r="H1063" s="14"/>
      <c r="I1063" s="14"/>
      <c r="J1063" s="15"/>
      <c r="K1063" s="15"/>
      <c r="L1063" s="16"/>
      <c r="M1063" s="17"/>
      <c r="N1063" s="17"/>
      <c r="O1063" s="17"/>
      <c r="P1063" s="17"/>
      <c r="Q1063" s="18"/>
    </row>
    <row r="1064" spans="1:17" ht="21" x14ac:dyDescent="0.25">
      <c r="A1064" s="135">
        <v>135</v>
      </c>
      <c r="B1064" s="19" t="s">
        <v>1340</v>
      </c>
      <c r="C1064" s="136"/>
      <c r="D1064" s="136"/>
      <c r="E1064" s="22" t="s">
        <v>1136</v>
      </c>
      <c r="F1064" s="150"/>
      <c r="G1064" s="150"/>
      <c r="H1064" s="150"/>
      <c r="I1064" s="137"/>
      <c r="J1064" s="138"/>
      <c r="K1064" s="139"/>
      <c r="L1064" s="140"/>
      <c r="M1064" s="140"/>
      <c r="N1064" s="140"/>
      <c r="O1064" s="140"/>
      <c r="P1064" s="141"/>
      <c r="Q1064" s="149"/>
    </row>
    <row r="1065" spans="1:17" x14ac:dyDescent="0.25">
      <c r="A1065" s="25"/>
      <c r="B1065" s="25"/>
      <c r="C1065" s="25" t="s">
        <v>1050</v>
      </c>
      <c r="D1065" s="89" t="s">
        <v>1138</v>
      </c>
      <c r="E1065" s="57" t="s">
        <v>1139</v>
      </c>
      <c r="F1065" s="28"/>
      <c r="G1065" s="28">
        <v>20</v>
      </c>
      <c r="H1065" s="28">
        <v>10</v>
      </c>
      <c r="I1065" s="28">
        <v>50</v>
      </c>
      <c r="J1065" s="50">
        <f t="shared" ref="J1065:J1105" si="760">SUM(F1065:I1065)</f>
        <v>80</v>
      </c>
      <c r="K1065" s="50">
        <f t="shared" ref="K1065:K1105" si="761">J1065*5</f>
        <v>400</v>
      </c>
      <c r="L1065" s="30">
        <v>190</v>
      </c>
      <c r="M1065" s="30">
        <f t="shared" ref="M1065:M1105" si="762">F1065*L1065*5</f>
        <v>0</v>
      </c>
      <c r="N1065" s="30">
        <f t="shared" ref="N1065:N1105" si="763">G1065*L1065*5</f>
        <v>19000</v>
      </c>
      <c r="O1065" s="30">
        <f t="shared" ref="O1065:O1105" si="764">H1065*L1065*5</f>
        <v>9500</v>
      </c>
      <c r="P1065" s="48">
        <f>I1065*L1065*5</f>
        <v>47500</v>
      </c>
      <c r="Q1065" s="48">
        <f>L1065*K1065</f>
        <v>76000</v>
      </c>
    </row>
    <row r="1066" spans="1:17" s="144" customFormat="1" x14ac:dyDescent="0.2">
      <c r="A1066" s="25"/>
      <c r="B1066" s="25"/>
      <c r="C1066" s="25" t="s">
        <v>1485</v>
      </c>
      <c r="D1066" s="89" t="s">
        <v>1138</v>
      </c>
      <c r="E1066" s="57" t="s">
        <v>1141</v>
      </c>
      <c r="F1066" s="28"/>
      <c r="G1066" s="28">
        <v>10</v>
      </c>
      <c r="H1066" s="28">
        <v>10</v>
      </c>
      <c r="I1066" s="28">
        <v>10</v>
      </c>
      <c r="J1066" s="50">
        <f t="shared" si="760"/>
        <v>30</v>
      </c>
      <c r="K1066" s="50">
        <f t="shared" si="761"/>
        <v>150</v>
      </c>
      <c r="L1066" s="30">
        <v>250</v>
      </c>
      <c r="M1066" s="30">
        <f t="shared" si="762"/>
        <v>0</v>
      </c>
      <c r="N1066" s="30">
        <f t="shared" si="763"/>
        <v>12500</v>
      </c>
      <c r="O1066" s="30">
        <f t="shared" si="764"/>
        <v>12500</v>
      </c>
      <c r="P1066" s="48">
        <f>I1066*L1066*5</f>
        <v>12500</v>
      </c>
      <c r="Q1066" s="48">
        <f>L1066*K1066</f>
        <v>37500</v>
      </c>
    </row>
    <row r="1067" spans="1:17" s="9" customFormat="1" ht="21" x14ac:dyDescent="0.25">
      <c r="A1067" s="10"/>
      <c r="B1067" s="10"/>
      <c r="C1067" s="11"/>
      <c r="D1067" s="12"/>
      <c r="E1067" s="32"/>
      <c r="F1067" s="14"/>
      <c r="G1067" s="14"/>
      <c r="H1067" s="14"/>
      <c r="I1067" s="14"/>
      <c r="J1067" s="15"/>
      <c r="K1067" s="15"/>
      <c r="L1067" s="16"/>
      <c r="M1067" s="17">
        <f>SUM(M1065:M1066)</f>
        <v>0</v>
      </c>
      <c r="N1067" s="17">
        <f t="shared" ref="N1067:Q1067" si="765">SUM(N1065:N1066)</f>
        <v>31500</v>
      </c>
      <c r="O1067" s="17">
        <f t="shared" si="765"/>
        <v>22000</v>
      </c>
      <c r="P1067" s="17">
        <f t="shared" si="765"/>
        <v>60000</v>
      </c>
      <c r="Q1067" s="18">
        <f t="shared" si="765"/>
        <v>113500</v>
      </c>
    </row>
    <row r="1068" spans="1:17" s="9" customFormat="1" ht="21" x14ac:dyDescent="0.25">
      <c r="A1068" s="10"/>
      <c r="B1068" s="10"/>
      <c r="C1068" s="11"/>
      <c r="D1068" s="12"/>
      <c r="E1068" s="32"/>
      <c r="F1068" s="14"/>
      <c r="G1068" s="14"/>
      <c r="H1068" s="14"/>
      <c r="I1068" s="14"/>
      <c r="J1068" s="15"/>
      <c r="K1068" s="15"/>
      <c r="L1068" s="16"/>
      <c r="M1068" s="17"/>
      <c r="N1068" s="17"/>
      <c r="O1068" s="17"/>
      <c r="P1068" s="17"/>
      <c r="Q1068" s="18"/>
    </row>
    <row r="1069" spans="1:17" ht="21" x14ac:dyDescent="0.25">
      <c r="A1069" s="135">
        <v>136</v>
      </c>
      <c r="B1069" s="19" t="s">
        <v>1340</v>
      </c>
      <c r="C1069" s="136"/>
      <c r="D1069" s="136"/>
      <c r="E1069" s="22" t="s">
        <v>1142</v>
      </c>
      <c r="F1069" s="150"/>
      <c r="G1069" s="150"/>
      <c r="H1069" s="150"/>
      <c r="I1069" s="137"/>
      <c r="J1069" s="138"/>
      <c r="K1069" s="139"/>
      <c r="L1069" s="140"/>
      <c r="M1069" s="140"/>
      <c r="N1069" s="140"/>
      <c r="O1069" s="140"/>
      <c r="P1069" s="141"/>
      <c r="Q1069" s="149"/>
    </row>
    <row r="1070" spans="1:17" s="144" customFormat="1" ht="30.75" customHeight="1" x14ac:dyDescent="0.2">
      <c r="A1070" s="25"/>
      <c r="B1070" s="25"/>
      <c r="C1070" s="25"/>
      <c r="D1070" s="89" t="s">
        <v>1143</v>
      </c>
      <c r="E1070" s="57" t="s">
        <v>1144</v>
      </c>
      <c r="F1070" s="28">
        <v>0</v>
      </c>
      <c r="G1070" s="28">
        <v>10</v>
      </c>
      <c r="H1070" s="28">
        <v>10</v>
      </c>
      <c r="I1070" s="28">
        <v>30</v>
      </c>
      <c r="J1070" s="50">
        <f t="shared" si="760"/>
        <v>50</v>
      </c>
      <c r="K1070" s="50">
        <f t="shared" si="761"/>
        <v>250</v>
      </c>
      <c r="L1070" s="30">
        <v>100</v>
      </c>
      <c r="M1070" s="30">
        <f t="shared" si="762"/>
        <v>0</v>
      </c>
      <c r="N1070" s="30">
        <f t="shared" si="763"/>
        <v>5000</v>
      </c>
      <c r="O1070" s="30">
        <f t="shared" si="764"/>
        <v>5000</v>
      </c>
      <c r="P1070" s="48">
        <f t="shared" ref="P1070:P1105" si="766">I1070*L1070*5</f>
        <v>15000</v>
      </c>
      <c r="Q1070" s="48">
        <f t="shared" ref="Q1070:Q1105" si="767">L1070*K1070</f>
        <v>25000</v>
      </c>
    </row>
    <row r="1071" spans="1:17" s="9" customFormat="1" ht="21" x14ac:dyDescent="0.25">
      <c r="A1071" s="10"/>
      <c r="B1071" s="10"/>
      <c r="C1071" s="11"/>
      <c r="D1071" s="12"/>
      <c r="E1071" s="32"/>
      <c r="F1071" s="14"/>
      <c r="G1071" s="14"/>
      <c r="H1071" s="14"/>
      <c r="I1071" s="14"/>
      <c r="J1071" s="15"/>
      <c r="K1071" s="15"/>
      <c r="L1071" s="16"/>
      <c r="M1071" s="17">
        <f>SUM(M1070)</f>
        <v>0</v>
      </c>
      <c r="N1071" s="17">
        <f t="shared" ref="N1071:Q1071" si="768">SUM(N1070)</f>
        <v>5000</v>
      </c>
      <c r="O1071" s="17">
        <f t="shared" si="768"/>
        <v>5000</v>
      </c>
      <c r="P1071" s="17">
        <f t="shared" si="768"/>
        <v>15000</v>
      </c>
      <c r="Q1071" s="18">
        <f t="shared" si="768"/>
        <v>25000</v>
      </c>
    </row>
    <row r="1072" spans="1:17" s="9" customFormat="1" ht="21" x14ac:dyDescent="0.25">
      <c r="A1072" s="10"/>
      <c r="B1072" s="10"/>
      <c r="C1072" s="11"/>
      <c r="D1072" s="12"/>
      <c r="E1072" s="32"/>
      <c r="F1072" s="14"/>
      <c r="G1072" s="14"/>
      <c r="H1072" s="14"/>
      <c r="I1072" s="14"/>
      <c r="J1072" s="15"/>
      <c r="K1072" s="15"/>
      <c r="L1072" s="16"/>
      <c r="M1072" s="17"/>
      <c r="N1072" s="17"/>
      <c r="O1072" s="17"/>
      <c r="P1072" s="17"/>
      <c r="Q1072" s="18"/>
    </row>
    <row r="1073" spans="1:17" ht="21" x14ac:dyDescent="0.25">
      <c r="A1073" s="135">
        <v>137</v>
      </c>
      <c r="B1073" s="19" t="s">
        <v>1340</v>
      </c>
      <c r="C1073" s="136"/>
      <c r="D1073" s="136"/>
      <c r="E1073" s="22" t="s">
        <v>1145</v>
      </c>
      <c r="F1073" s="150"/>
      <c r="G1073" s="150"/>
      <c r="H1073" s="150"/>
      <c r="I1073" s="137"/>
      <c r="J1073" s="138"/>
      <c r="K1073" s="139"/>
      <c r="L1073" s="140"/>
      <c r="M1073" s="140"/>
      <c r="N1073" s="140"/>
      <c r="O1073" s="140"/>
      <c r="P1073" s="141"/>
      <c r="Q1073" s="149"/>
    </row>
    <row r="1074" spans="1:17" s="144" customFormat="1" x14ac:dyDescent="0.2">
      <c r="A1074" s="25"/>
      <c r="B1074" s="25"/>
      <c r="C1074" s="25"/>
      <c r="D1074" s="89" t="s">
        <v>1146</v>
      </c>
      <c r="E1074" s="57" t="s">
        <v>1147</v>
      </c>
      <c r="F1074" s="28">
        <v>0</v>
      </c>
      <c r="G1074" s="28">
        <v>10</v>
      </c>
      <c r="H1074" s="28">
        <v>10</v>
      </c>
      <c r="I1074" s="28">
        <v>30</v>
      </c>
      <c r="J1074" s="50">
        <f t="shared" si="760"/>
        <v>50</v>
      </c>
      <c r="K1074" s="50">
        <f t="shared" si="761"/>
        <v>250</v>
      </c>
      <c r="L1074" s="30">
        <v>70</v>
      </c>
      <c r="M1074" s="30">
        <f t="shared" si="762"/>
        <v>0</v>
      </c>
      <c r="N1074" s="30">
        <f t="shared" si="763"/>
        <v>3500</v>
      </c>
      <c r="O1074" s="30">
        <f t="shared" si="764"/>
        <v>3500</v>
      </c>
      <c r="P1074" s="48">
        <f t="shared" si="766"/>
        <v>10500</v>
      </c>
      <c r="Q1074" s="48">
        <f t="shared" si="767"/>
        <v>17500</v>
      </c>
    </row>
    <row r="1075" spans="1:17" s="9" customFormat="1" ht="21" x14ac:dyDescent="0.25">
      <c r="A1075" s="10"/>
      <c r="B1075" s="10"/>
      <c r="C1075" s="11"/>
      <c r="D1075" s="12"/>
      <c r="E1075" s="32"/>
      <c r="F1075" s="14"/>
      <c r="G1075" s="14"/>
      <c r="H1075" s="14"/>
      <c r="I1075" s="14"/>
      <c r="J1075" s="15"/>
      <c r="K1075" s="15"/>
      <c r="L1075" s="16"/>
      <c r="M1075" s="17">
        <f>SUM(M1074)</f>
        <v>0</v>
      </c>
      <c r="N1075" s="17">
        <f t="shared" ref="N1075:Q1075" si="769">SUM(N1074)</f>
        <v>3500</v>
      </c>
      <c r="O1075" s="17">
        <f t="shared" si="769"/>
        <v>3500</v>
      </c>
      <c r="P1075" s="17">
        <f t="shared" si="769"/>
        <v>10500</v>
      </c>
      <c r="Q1075" s="18">
        <f t="shared" si="769"/>
        <v>17500</v>
      </c>
    </row>
    <row r="1076" spans="1:17" s="9" customFormat="1" ht="21" x14ac:dyDescent="0.25">
      <c r="A1076" s="10"/>
      <c r="B1076" s="10"/>
      <c r="C1076" s="11"/>
      <c r="D1076" s="12"/>
      <c r="E1076" s="32"/>
      <c r="F1076" s="14"/>
      <c r="G1076" s="14"/>
      <c r="H1076" s="14"/>
      <c r="I1076" s="14"/>
      <c r="J1076" s="15"/>
      <c r="K1076" s="15"/>
      <c r="L1076" s="16"/>
      <c r="M1076" s="17"/>
      <c r="N1076" s="17"/>
      <c r="O1076" s="17"/>
      <c r="P1076" s="17"/>
      <c r="Q1076" s="18"/>
    </row>
    <row r="1077" spans="1:17" ht="21" x14ac:dyDescent="0.25">
      <c r="A1077" s="135">
        <v>138</v>
      </c>
      <c r="B1077" s="19" t="s">
        <v>1340</v>
      </c>
      <c r="C1077" s="136"/>
      <c r="D1077" s="136"/>
      <c r="E1077" s="22" t="s">
        <v>1148</v>
      </c>
      <c r="F1077" s="150"/>
      <c r="G1077" s="150"/>
      <c r="H1077" s="150"/>
      <c r="I1077" s="137"/>
      <c r="J1077" s="138"/>
      <c r="K1077" s="139"/>
      <c r="L1077" s="140"/>
      <c r="M1077" s="140"/>
      <c r="N1077" s="140"/>
      <c r="O1077" s="140"/>
      <c r="P1077" s="141"/>
      <c r="Q1077" s="149"/>
    </row>
    <row r="1078" spans="1:17" x14ac:dyDescent="0.25">
      <c r="A1078" s="25"/>
      <c r="B1078" s="25"/>
      <c r="C1078" s="25" t="s">
        <v>1486</v>
      </c>
      <c r="D1078" s="89" t="s">
        <v>1150</v>
      </c>
      <c r="E1078" s="57" t="s">
        <v>1151</v>
      </c>
      <c r="F1078" s="28">
        <v>3000</v>
      </c>
      <c r="G1078" s="28">
        <v>5000</v>
      </c>
      <c r="H1078" s="28">
        <v>2000</v>
      </c>
      <c r="I1078" s="28">
        <v>1500</v>
      </c>
      <c r="J1078" s="50">
        <f t="shared" si="760"/>
        <v>11500</v>
      </c>
      <c r="K1078" s="50">
        <f t="shared" si="761"/>
        <v>57500</v>
      </c>
      <c r="L1078" s="30">
        <v>3.2</v>
      </c>
      <c r="M1078" s="30">
        <f t="shared" si="762"/>
        <v>48000</v>
      </c>
      <c r="N1078" s="30">
        <f t="shared" si="763"/>
        <v>80000</v>
      </c>
      <c r="O1078" s="30">
        <f t="shared" si="764"/>
        <v>32000</v>
      </c>
      <c r="P1078" s="48">
        <f>I1078*L1078*5</f>
        <v>24000</v>
      </c>
      <c r="Q1078" s="48">
        <f t="shared" si="767"/>
        <v>184000</v>
      </c>
    </row>
    <row r="1079" spans="1:17" x14ac:dyDescent="0.25">
      <c r="A1079" s="25"/>
      <c r="B1079" s="25"/>
      <c r="C1079" s="25" t="s">
        <v>1067</v>
      </c>
      <c r="D1079" s="89" t="s">
        <v>1146</v>
      </c>
      <c r="E1079" s="57" t="s">
        <v>1153</v>
      </c>
      <c r="F1079" s="28">
        <v>0</v>
      </c>
      <c r="G1079" s="28">
        <v>30</v>
      </c>
      <c r="H1079" s="28">
        <v>30</v>
      </c>
      <c r="I1079" s="28">
        <v>60</v>
      </c>
      <c r="J1079" s="50">
        <f>SUM(F1079:I1079)</f>
        <v>120</v>
      </c>
      <c r="K1079" s="50">
        <f>J1079*5</f>
        <v>600</v>
      </c>
      <c r="L1079" s="30">
        <v>5</v>
      </c>
      <c r="M1079" s="30">
        <f>F1079*L1079*5</f>
        <v>0</v>
      </c>
      <c r="N1079" s="30">
        <f>G1079*L1079*5</f>
        <v>750</v>
      </c>
      <c r="O1079" s="30">
        <f>H1079*L1079*5</f>
        <v>750</v>
      </c>
      <c r="P1079" s="48">
        <f>I1079*L1079*5</f>
        <v>1500</v>
      </c>
      <c r="Q1079" s="48">
        <f>L1079*K1079</f>
        <v>3000</v>
      </c>
    </row>
    <row r="1080" spans="1:17" s="9" customFormat="1" ht="21" x14ac:dyDescent="0.25">
      <c r="A1080" s="10"/>
      <c r="B1080" s="10"/>
      <c r="C1080" s="11"/>
      <c r="D1080" s="12"/>
      <c r="E1080" s="32"/>
      <c r="F1080" s="14"/>
      <c r="G1080" s="14"/>
      <c r="H1080" s="14"/>
      <c r="I1080" s="14"/>
      <c r="J1080" s="15"/>
      <c r="K1080" s="15"/>
      <c r="L1080" s="16"/>
      <c r="M1080" s="17">
        <f>SUM(M1078:M1079)</f>
        <v>48000</v>
      </c>
      <c r="N1080" s="17">
        <f>SUM(N1078:N1079)</f>
        <v>80750</v>
      </c>
      <c r="O1080" s="17">
        <f>SUM(O1078:O1079)</f>
        <v>32750</v>
      </c>
      <c r="P1080" s="17">
        <f>SUM(P1078:P1079)</f>
        <v>25500</v>
      </c>
      <c r="Q1080" s="18">
        <f>SUM(Q1078:Q1079)</f>
        <v>187000</v>
      </c>
    </row>
    <row r="1081" spans="1:17" s="9" customFormat="1" ht="21" x14ac:dyDescent="0.25">
      <c r="A1081" s="10"/>
      <c r="B1081" s="10"/>
      <c r="C1081" s="11"/>
      <c r="D1081" s="12"/>
      <c r="E1081" s="32"/>
      <c r="F1081" s="14"/>
      <c r="G1081" s="14"/>
      <c r="H1081" s="14"/>
      <c r="I1081" s="14"/>
      <c r="J1081" s="15"/>
      <c r="K1081" s="15"/>
      <c r="L1081" s="16"/>
      <c r="M1081" s="17"/>
      <c r="N1081" s="17"/>
      <c r="O1081" s="17"/>
      <c r="P1081" s="17"/>
      <c r="Q1081" s="18"/>
    </row>
    <row r="1082" spans="1:17" ht="21" x14ac:dyDescent="0.25">
      <c r="A1082" s="135">
        <v>139</v>
      </c>
      <c r="B1082" s="19" t="s">
        <v>1340</v>
      </c>
      <c r="C1082" s="136"/>
      <c r="D1082" s="136"/>
      <c r="E1082" s="22" t="s">
        <v>1154</v>
      </c>
      <c r="F1082" s="150"/>
      <c r="G1082" s="150"/>
      <c r="H1082" s="150"/>
      <c r="I1082" s="137"/>
      <c r="J1082" s="138"/>
      <c r="K1082" s="139"/>
      <c r="L1082" s="140"/>
      <c r="M1082" s="140"/>
      <c r="N1082" s="140"/>
      <c r="O1082" s="140"/>
      <c r="P1082" s="141"/>
      <c r="Q1082" s="149"/>
    </row>
    <row r="1083" spans="1:17" ht="30" x14ac:dyDescent="0.25">
      <c r="A1083" s="25"/>
      <c r="B1083" s="25"/>
      <c r="C1083" s="25"/>
      <c r="D1083" s="89" t="s">
        <v>1146</v>
      </c>
      <c r="E1083" s="57" t="s">
        <v>1155</v>
      </c>
      <c r="F1083" s="28">
        <v>0</v>
      </c>
      <c r="G1083" s="28">
        <v>30</v>
      </c>
      <c r="H1083" s="28">
        <v>30</v>
      </c>
      <c r="I1083" s="28">
        <v>20</v>
      </c>
      <c r="J1083" s="50">
        <f>SUM(F1083:I1083)</f>
        <v>80</v>
      </c>
      <c r="K1083" s="50">
        <f>J1083*5</f>
        <v>400</v>
      </c>
      <c r="L1083" s="30">
        <v>100</v>
      </c>
      <c r="M1083" s="30">
        <f>F1083*L1083*5</f>
        <v>0</v>
      </c>
      <c r="N1083" s="30">
        <f>G1083*L1083*5</f>
        <v>15000</v>
      </c>
      <c r="O1083" s="30">
        <f>H1083*L1083*5</f>
        <v>15000</v>
      </c>
      <c r="P1083" s="48">
        <f>I1083*L1083*5</f>
        <v>10000</v>
      </c>
      <c r="Q1083" s="48">
        <f>L1083*K1083</f>
        <v>40000</v>
      </c>
    </row>
    <row r="1084" spans="1:17" s="9" customFormat="1" ht="21" x14ac:dyDescent="0.25">
      <c r="A1084" s="10"/>
      <c r="B1084" s="10"/>
      <c r="C1084" s="11"/>
      <c r="D1084" s="12"/>
      <c r="E1084" s="32"/>
      <c r="F1084" s="14"/>
      <c r="G1084" s="14"/>
      <c r="H1084" s="14"/>
      <c r="I1084" s="14"/>
      <c r="J1084" s="15"/>
      <c r="K1084" s="15"/>
      <c r="L1084" s="16"/>
      <c r="M1084" s="17">
        <f>SUM(M1083)</f>
        <v>0</v>
      </c>
      <c r="N1084" s="17">
        <f t="shared" ref="N1084:Q1084" si="770">SUM(N1083)</f>
        <v>15000</v>
      </c>
      <c r="O1084" s="17">
        <f t="shared" si="770"/>
        <v>15000</v>
      </c>
      <c r="P1084" s="17">
        <f t="shared" si="770"/>
        <v>10000</v>
      </c>
      <c r="Q1084" s="18">
        <f t="shared" si="770"/>
        <v>40000</v>
      </c>
    </row>
    <row r="1085" spans="1:17" s="9" customFormat="1" ht="21" x14ac:dyDescent="0.25">
      <c r="A1085" s="10"/>
      <c r="B1085" s="10"/>
      <c r="C1085" s="11"/>
      <c r="D1085" s="12"/>
      <c r="E1085" s="32"/>
      <c r="F1085" s="14"/>
      <c r="G1085" s="14"/>
      <c r="H1085" s="14"/>
      <c r="I1085" s="14"/>
      <c r="J1085" s="15"/>
      <c r="K1085" s="15"/>
      <c r="L1085" s="16"/>
      <c r="M1085" s="17"/>
      <c r="N1085" s="17"/>
      <c r="O1085" s="17"/>
      <c r="P1085" s="17"/>
      <c r="Q1085" s="18"/>
    </row>
    <row r="1086" spans="1:17" ht="21" x14ac:dyDescent="0.25">
      <c r="A1086" s="135">
        <v>140</v>
      </c>
      <c r="B1086" s="19" t="s">
        <v>1340</v>
      </c>
      <c r="C1086" s="136"/>
      <c r="D1086" s="136"/>
      <c r="E1086" s="22" t="s">
        <v>1156</v>
      </c>
      <c r="F1086" s="150"/>
      <c r="G1086" s="150"/>
      <c r="H1086" s="150"/>
      <c r="I1086" s="137"/>
      <c r="J1086" s="138"/>
      <c r="K1086" s="139"/>
      <c r="L1086" s="140"/>
      <c r="M1086" s="140"/>
      <c r="N1086" s="140"/>
      <c r="O1086" s="140"/>
      <c r="P1086" s="141"/>
      <c r="Q1086" s="149"/>
    </row>
    <row r="1087" spans="1:17" x14ac:dyDescent="0.25">
      <c r="A1087" s="25"/>
      <c r="B1087" s="25"/>
      <c r="C1087" s="25"/>
      <c r="D1087" s="89" t="s">
        <v>1150</v>
      </c>
      <c r="E1087" s="57" t="s">
        <v>1157</v>
      </c>
      <c r="F1087" s="28">
        <v>0</v>
      </c>
      <c r="G1087" s="28">
        <v>100</v>
      </c>
      <c r="H1087" s="28">
        <v>100</v>
      </c>
      <c r="I1087" s="28">
        <v>100</v>
      </c>
      <c r="J1087" s="50">
        <f>SUM(F1087:I1087)</f>
        <v>300</v>
      </c>
      <c r="K1087" s="50">
        <f>J1087*5</f>
        <v>1500</v>
      </c>
      <c r="L1087" s="30">
        <v>27</v>
      </c>
      <c r="M1087" s="30">
        <f>F1087*L1087*5</f>
        <v>0</v>
      </c>
      <c r="N1087" s="30">
        <f>G1087*L1087*5</f>
        <v>13500</v>
      </c>
      <c r="O1087" s="30">
        <f>H1087*L1087*5</f>
        <v>13500</v>
      </c>
      <c r="P1087" s="48">
        <f>I1087*L1087*5</f>
        <v>13500</v>
      </c>
      <c r="Q1087" s="48">
        <f>L1087*K1087</f>
        <v>40500</v>
      </c>
    </row>
    <row r="1088" spans="1:17" s="9" customFormat="1" ht="21" x14ac:dyDescent="0.25">
      <c r="A1088" s="10"/>
      <c r="B1088" s="10"/>
      <c r="C1088" s="11"/>
      <c r="D1088" s="12"/>
      <c r="E1088" s="32"/>
      <c r="F1088" s="14"/>
      <c r="G1088" s="14"/>
      <c r="H1088" s="14"/>
      <c r="I1088" s="14"/>
      <c r="J1088" s="15"/>
      <c r="K1088" s="15"/>
      <c r="L1088" s="16"/>
      <c r="M1088" s="17">
        <f>SUM(M1087)</f>
        <v>0</v>
      </c>
      <c r="N1088" s="17">
        <f t="shared" ref="N1088:Q1088" si="771">SUM(N1087)</f>
        <v>13500</v>
      </c>
      <c r="O1088" s="17">
        <f t="shared" si="771"/>
        <v>13500</v>
      </c>
      <c r="P1088" s="17">
        <f t="shared" si="771"/>
        <v>13500</v>
      </c>
      <c r="Q1088" s="18">
        <f t="shared" si="771"/>
        <v>40500</v>
      </c>
    </row>
    <row r="1089" spans="1:17" s="9" customFormat="1" ht="21" x14ac:dyDescent="0.25">
      <c r="A1089" s="10"/>
      <c r="B1089" s="10"/>
      <c r="C1089" s="11"/>
      <c r="D1089" s="12"/>
      <c r="E1089" s="32"/>
      <c r="F1089" s="14"/>
      <c r="G1089" s="14"/>
      <c r="H1089" s="14"/>
      <c r="I1089" s="14"/>
      <c r="J1089" s="15"/>
      <c r="K1089" s="15"/>
      <c r="L1089" s="16"/>
      <c r="M1089" s="17"/>
      <c r="N1089" s="17"/>
      <c r="O1089" s="17"/>
      <c r="P1089" s="17"/>
      <c r="Q1089" s="18"/>
    </row>
    <row r="1090" spans="1:17" ht="21" x14ac:dyDescent="0.25">
      <c r="A1090" s="135">
        <v>141</v>
      </c>
      <c r="B1090" s="19" t="s">
        <v>1340</v>
      </c>
      <c r="C1090" s="136"/>
      <c r="D1090" s="136"/>
      <c r="E1090" s="22" t="s">
        <v>1158</v>
      </c>
      <c r="F1090" s="150"/>
      <c r="G1090" s="150"/>
      <c r="H1090" s="150"/>
      <c r="I1090" s="137"/>
      <c r="J1090" s="138"/>
      <c r="K1090" s="139"/>
      <c r="L1090" s="140"/>
      <c r="M1090" s="140"/>
      <c r="N1090" s="140"/>
      <c r="O1090" s="140"/>
      <c r="P1090" s="141"/>
      <c r="Q1090" s="149"/>
    </row>
    <row r="1091" spans="1:17" x14ac:dyDescent="0.25">
      <c r="A1091" s="25"/>
      <c r="B1091" s="25"/>
      <c r="C1091" s="25" t="s">
        <v>1107</v>
      </c>
      <c r="D1091" s="89" t="s">
        <v>318</v>
      </c>
      <c r="E1091" s="57" t="s">
        <v>1159</v>
      </c>
      <c r="F1091" s="28" t="s">
        <v>15</v>
      </c>
      <c r="G1091" s="28" t="s">
        <v>15</v>
      </c>
      <c r="H1091" s="28" t="s">
        <v>15</v>
      </c>
      <c r="I1091" s="28" t="s">
        <v>15</v>
      </c>
      <c r="J1091" s="50" t="s">
        <v>15</v>
      </c>
      <c r="K1091" s="50" t="s">
        <v>15</v>
      </c>
      <c r="L1091" s="30" t="s">
        <v>15</v>
      </c>
      <c r="M1091" s="30" t="s">
        <v>15</v>
      </c>
      <c r="N1091" s="30" t="s">
        <v>15</v>
      </c>
      <c r="O1091" s="30" t="s">
        <v>15</v>
      </c>
      <c r="P1091" s="48" t="s">
        <v>15</v>
      </c>
      <c r="Q1091" s="48" t="s">
        <v>15</v>
      </c>
    </row>
    <row r="1092" spans="1:17" x14ac:dyDescent="0.25">
      <c r="A1092" s="25"/>
      <c r="B1092" s="25"/>
      <c r="C1092" s="25"/>
      <c r="D1092" s="89"/>
      <c r="E1092" s="57" t="s">
        <v>1160</v>
      </c>
      <c r="F1092" s="28">
        <v>50000</v>
      </c>
      <c r="G1092" s="28">
        <v>48000</v>
      </c>
      <c r="H1092" s="28">
        <v>15000</v>
      </c>
      <c r="I1092" s="28">
        <v>10000</v>
      </c>
      <c r="J1092" s="50">
        <f t="shared" ref="J1092:J1096" si="772">SUM(F1092:I1092)</f>
        <v>123000</v>
      </c>
      <c r="K1092" s="50">
        <f t="shared" ref="K1092:K1096" si="773">J1092*5</f>
        <v>615000</v>
      </c>
      <c r="L1092" s="30">
        <v>0.5</v>
      </c>
      <c r="M1092" s="30">
        <f t="shared" ref="M1092:M1097" si="774">F1092*L1092*5</f>
        <v>125000</v>
      </c>
      <c r="N1092" s="30">
        <f t="shared" ref="N1092:N1097" si="775">G1092*L1092*5</f>
        <v>120000</v>
      </c>
      <c r="O1092" s="30">
        <f t="shared" ref="O1092:O1097" si="776">H1092*L1092*5</f>
        <v>37500</v>
      </c>
      <c r="P1092" s="48">
        <f t="shared" ref="P1092:P1097" si="777">I1092*L1092*5</f>
        <v>25000</v>
      </c>
      <c r="Q1092" s="48">
        <f t="shared" ref="Q1092:Q1097" si="778">L1092*K1092</f>
        <v>307500</v>
      </c>
    </row>
    <row r="1093" spans="1:17" x14ac:dyDescent="0.25">
      <c r="A1093" s="25"/>
      <c r="B1093" s="25"/>
      <c r="C1093" s="25"/>
      <c r="D1093" s="89"/>
      <c r="E1093" s="57" t="s">
        <v>1161</v>
      </c>
      <c r="F1093" s="28">
        <v>10000</v>
      </c>
      <c r="G1093" s="28">
        <v>8000</v>
      </c>
      <c r="H1093" s="28">
        <v>50</v>
      </c>
      <c r="I1093" s="28">
        <v>0</v>
      </c>
      <c r="J1093" s="50">
        <f t="shared" si="772"/>
        <v>18050</v>
      </c>
      <c r="K1093" s="50">
        <f t="shared" si="773"/>
        <v>90250</v>
      </c>
      <c r="L1093" s="30">
        <v>0.4</v>
      </c>
      <c r="M1093" s="30">
        <f t="shared" si="774"/>
        <v>20000</v>
      </c>
      <c r="N1093" s="30">
        <f t="shared" si="775"/>
        <v>16000</v>
      </c>
      <c r="O1093" s="30">
        <f t="shared" si="776"/>
        <v>100</v>
      </c>
      <c r="P1093" s="48">
        <f t="shared" si="777"/>
        <v>0</v>
      </c>
      <c r="Q1093" s="48">
        <f t="shared" si="778"/>
        <v>36100</v>
      </c>
    </row>
    <row r="1094" spans="1:17" x14ac:dyDescent="0.25">
      <c r="A1094" s="25"/>
      <c r="B1094" s="25"/>
      <c r="C1094" s="25" t="s">
        <v>1487</v>
      </c>
      <c r="D1094" s="89" t="s">
        <v>1146</v>
      </c>
      <c r="E1094" s="57" t="s">
        <v>1162</v>
      </c>
      <c r="F1094" s="49">
        <v>25000</v>
      </c>
      <c r="G1094" s="49">
        <v>30000</v>
      </c>
      <c r="H1094" s="49">
        <v>0</v>
      </c>
      <c r="I1094" s="49">
        <v>300</v>
      </c>
      <c r="J1094" s="50">
        <f t="shared" si="772"/>
        <v>55300</v>
      </c>
      <c r="K1094" s="50">
        <f t="shared" si="773"/>
        <v>276500</v>
      </c>
      <c r="L1094" s="30">
        <v>1.5</v>
      </c>
      <c r="M1094" s="30">
        <f t="shared" si="774"/>
        <v>187500</v>
      </c>
      <c r="N1094" s="30">
        <f t="shared" si="775"/>
        <v>225000</v>
      </c>
      <c r="O1094" s="30">
        <f t="shared" si="776"/>
        <v>0</v>
      </c>
      <c r="P1094" s="48">
        <f t="shared" si="777"/>
        <v>2250</v>
      </c>
      <c r="Q1094" s="48">
        <f t="shared" si="778"/>
        <v>414750</v>
      </c>
    </row>
    <row r="1095" spans="1:17" x14ac:dyDescent="0.25">
      <c r="A1095" s="25"/>
      <c r="B1095" s="25"/>
      <c r="C1095" s="25" t="s">
        <v>1488</v>
      </c>
      <c r="D1095" s="89" t="s">
        <v>1146</v>
      </c>
      <c r="E1095" s="57" t="s">
        <v>1163</v>
      </c>
      <c r="F1095" s="49">
        <v>0</v>
      </c>
      <c r="G1095" s="49">
        <v>10000</v>
      </c>
      <c r="H1095" s="49">
        <v>15000</v>
      </c>
      <c r="I1095" s="49">
        <v>1500</v>
      </c>
      <c r="J1095" s="50">
        <f t="shared" si="772"/>
        <v>26500</v>
      </c>
      <c r="K1095" s="50">
        <f t="shared" si="773"/>
        <v>132500</v>
      </c>
      <c r="L1095" s="30">
        <v>2</v>
      </c>
      <c r="M1095" s="30">
        <f t="shared" si="774"/>
        <v>0</v>
      </c>
      <c r="N1095" s="30">
        <f t="shared" si="775"/>
        <v>100000</v>
      </c>
      <c r="O1095" s="30">
        <f t="shared" si="776"/>
        <v>150000</v>
      </c>
      <c r="P1095" s="48">
        <f t="shared" si="777"/>
        <v>15000</v>
      </c>
      <c r="Q1095" s="48">
        <f t="shared" si="778"/>
        <v>265000</v>
      </c>
    </row>
    <row r="1096" spans="1:17" x14ac:dyDescent="0.25">
      <c r="A1096" s="25"/>
      <c r="B1096" s="25"/>
      <c r="C1096" s="25" t="s">
        <v>1489</v>
      </c>
      <c r="D1096" s="89" t="s">
        <v>1146</v>
      </c>
      <c r="E1096" s="57" t="s">
        <v>1164</v>
      </c>
      <c r="F1096" s="49">
        <v>0</v>
      </c>
      <c r="G1096" s="49">
        <v>5000</v>
      </c>
      <c r="H1096" s="49">
        <v>7000</v>
      </c>
      <c r="I1096" s="49">
        <v>1000</v>
      </c>
      <c r="J1096" s="50">
        <f t="shared" si="772"/>
        <v>13000</v>
      </c>
      <c r="K1096" s="50">
        <f t="shared" si="773"/>
        <v>65000</v>
      </c>
      <c r="L1096" s="30">
        <v>2</v>
      </c>
      <c r="M1096" s="30">
        <f t="shared" si="774"/>
        <v>0</v>
      </c>
      <c r="N1096" s="30">
        <f t="shared" si="775"/>
        <v>50000</v>
      </c>
      <c r="O1096" s="30">
        <f t="shared" si="776"/>
        <v>70000</v>
      </c>
      <c r="P1096" s="48">
        <f t="shared" si="777"/>
        <v>10000</v>
      </c>
      <c r="Q1096" s="48">
        <f t="shared" si="778"/>
        <v>130000</v>
      </c>
    </row>
    <row r="1097" spans="1:17" x14ac:dyDescent="0.25">
      <c r="A1097" s="25"/>
      <c r="B1097" s="25"/>
      <c r="C1097" s="25" t="s">
        <v>1490</v>
      </c>
      <c r="D1097" s="89" t="s">
        <v>1150</v>
      </c>
      <c r="E1097" s="57" t="s">
        <v>1165</v>
      </c>
      <c r="F1097" s="28">
        <v>3000</v>
      </c>
      <c r="G1097" s="28">
        <v>3000</v>
      </c>
      <c r="H1097" s="28">
        <v>3000</v>
      </c>
      <c r="I1097" s="28">
        <v>2000</v>
      </c>
      <c r="J1097" s="50">
        <f>SUM(F1097:I1097)</f>
        <v>11000</v>
      </c>
      <c r="K1097" s="50">
        <f>J1097*5</f>
        <v>55000</v>
      </c>
      <c r="L1097" s="30">
        <v>1.5</v>
      </c>
      <c r="M1097" s="30">
        <f t="shared" si="774"/>
        <v>22500</v>
      </c>
      <c r="N1097" s="30">
        <f t="shared" si="775"/>
        <v>22500</v>
      </c>
      <c r="O1097" s="30">
        <f t="shared" si="776"/>
        <v>22500</v>
      </c>
      <c r="P1097" s="48">
        <f t="shared" si="777"/>
        <v>15000</v>
      </c>
      <c r="Q1097" s="48">
        <f t="shared" si="778"/>
        <v>82500</v>
      </c>
    </row>
    <row r="1098" spans="1:17" s="9" customFormat="1" ht="21" x14ac:dyDescent="0.25">
      <c r="A1098" s="10"/>
      <c r="B1098" s="10"/>
      <c r="C1098" s="11"/>
      <c r="D1098" s="12"/>
      <c r="E1098" s="32"/>
      <c r="F1098" s="14"/>
      <c r="G1098" s="14"/>
      <c r="H1098" s="14"/>
      <c r="I1098" s="14"/>
      <c r="J1098" s="15"/>
      <c r="K1098" s="15"/>
      <c r="L1098" s="16"/>
      <c r="M1098" s="17">
        <f>SUM(M1091:M1097)</f>
        <v>355000</v>
      </c>
      <c r="N1098" s="17">
        <f>SUM(N1092:N1097)</f>
        <v>533500</v>
      </c>
      <c r="O1098" s="17">
        <f>SUM(O1092:O1097)</f>
        <v>280100</v>
      </c>
      <c r="P1098" s="17">
        <f>SUM(P1092:P1097)</f>
        <v>67250</v>
      </c>
      <c r="Q1098" s="18">
        <f>SUM(Q1092:Q1097)</f>
        <v>1235850</v>
      </c>
    </row>
    <row r="1099" spans="1:17" s="9" customFormat="1" ht="21" x14ac:dyDescent="0.25">
      <c r="A1099" s="10"/>
      <c r="B1099" s="10"/>
      <c r="C1099" s="11"/>
      <c r="D1099" s="12"/>
      <c r="E1099" s="32"/>
      <c r="F1099" s="14"/>
      <c r="G1099" s="14"/>
      <c r="H1099" s="14"/>
      <c r="I1099" s="14"/>
      <c r="J1099" s="15"/>
      <c r="K1099" s="15"/>
      <c r="L1099" s="16"/>
      <c r="M1099" s="17"/>
      <c r="N1099" s="17"/>
      <c r="O1099" s="17"/>
      <c r="P1099" s="17"/>
      <c r="Q1099" s="18"/>
    </row>
    <row r="1100" spans="1:17" ht="42" x14ac:dyDescent="0.25">
      <c r="A1100" s="19">
        <v>142</v>
      </c>
      <c r="B1100" s="19" t="s">
        <v>1340</v>
      </c>
      <c r="C1100" s="41"/>
      <c r="D1100" s="151"/>
      <c r="E1100" s="22" t="s">
        <v>1166</v>
      </c>
      <c r="F1100" s="23"/>
      <c r="G1100" s="23"/>
      <c r="H1100" s="23"/>
      <c r="I1100" s="23"/>
      <c r="J1100" s="64"/>
      <c r="K1100" s="64"/>
      <c r="L1100" s="34"/>
      <c r="M1100" s="34"/>
      <c r="N1100" s="34"/>
      <c r="O1100" s="34"/>
      <c r="P1100" s="65"/>
      <c r="Q1100" s="65"/>
    </row>
    <row r="1101" spans="1:17" ht="31.5" x14ac:dyDescent="0.25">
      <c r="A1101" s="25"/>
      <c r="B1101" s="25"/>
      <c r="C1101" s="25"/>
      <c r="D1101" s="89" t="s">
        <v>1150</v>
      </c>
      <c r="E1101" s="57" t="s">
        <v>1168</v>
      </c>
      <c r="F1101" s="49"/>
      <c r="G1101" s="49">
        <v>10</v>
      </c>
      <c r="H1101" s="49">
        <v>10</v>
      </c>
      <c r="I1101" s="49">
        <v>20</v>
      </c>
      <c r="J1101" s="50">
        <f t="shared" si="760"/>
        <v>40</v>
      </c>
      <c r="K1101" s="50">
        <f t="shared" si="761"/>
        <v>200</v>
      </c>
      <c r="L1101" s="30">
        <v>43</v>
      </c>
      <c r="M1101" s="30">
        <f t="shared" si="762"/>
        <v>0</v>
      </c>
      <c r="N1101" s="30">
        <f t="shared" si="763"/>
        <v>2150</v>
      </c>
      <c r="O1101" s="30">
        <f t="shared" si="764"/>
        <v>2150</v>
      </c>
      <c r="P1101" s="48">
        <f t="shared" si="766"/>
        <v>4300</v>
      </c>
      <c r="Q1101" s="48">
        <f t="shared" si="767"/>
        <v>8600</v>
      </c>
    </row>
    <row r="1102" spans="1:17" s="9" customFormat="1" ht="21" x14ac:dyDescent="0.25">
      <c r="A1102" s="10"/>
      <c r="B1102" s="10"/>
      <c r="C1102" s="11"/>
      <c r="D1102" s="12"/>
      <c r="E1102" s="32"/>
      <c r="F1102" s="14"/>
      <c r="G1102" s="14"/>
      <c r="H1102" s="14"/>
      <c r="I1102" s="14"/>
      <c r="J1102" s="15"/>
      <c r="K1102" s="15"/>
      <c r="L1102" s="16"/>
      <c r="M1102" s="17">
        <f>SUM(M1101)</f>
        <v>0</v>
      </c>
      <c r="N1102" s="17">
        <f t="shared" ref="N1102:Q1102" si="779">SUM(N1101)</f>
        <v>2150</v>
      </c>
      <c r="O1102" s="17">
        <f t="shared" si="779"/>
        <v>2150</v>
      </c>
      <c r="P1102" s="17">
        <f t="shared" si="779"/>
        <v>4300</v>
      </c>
      <c r="Q1102" s="18">
        <f t="shared" si="779"/>
        <v>8600</v>
      </c>
    </row>
    <row r="1103" spans="1:17" s="9" customFormat="1" ht="21" x14ac:dyDescent="0.25">
      <c r="A1103" s="10"/>
      <c r="B1103" s="10"/>
      <c r="C1103" s="11"/>
      <c r="D1103" s="12"/>
      <c r="E1103" s="32"/>
      <c r="F1103" s="14"/>
      <c r="G1103" s="14"/>
      <c r="H1103" s="14"/>
      <c r="I1103" s="14"/>
      <c r="J1103" s="15"/>
      <c r="K1103" s="15"/>
      <c r="L1103" s="16"/>
      <c r="M1103" s="17"/>
      <c r="N1103" s="17"/>
      <c r="O1103" s="17"/>
      <c r="P1103" s="17"/>
      <c r="Q1103" s="18"/>
    </row>
    <row r="1104" spans="1:17" ht="21" x14ac:dyDescent="0.25">
      <c r="A1104" s="19">
        <v>143</v>
      </c>
      <c r="B1104" s="19" t="s">
        <v>1340</v>
      </c>
      <c r="C1104" s="41"/>
      <c r="D1104" s="151"/>
      <c r="E1104" s="22" t="s">
        <v>1169</v>
      </c>
      <c r="F1104" s="23"/>
      <c r="G1104" s="23"/>
      <c r="H1104" s="23"/>
      <c r="I1104" s="23"/>
      <c r="J1104" s="64"/>
      <c r="K1104" s="64"/>
      <c r="L1104" s="34"/>
      <c r="M1104" s="34"/>
      <c r="N1104" s="34"/>
      <c r="O1104" s="34"/>
      <c r="P1104" s="65"/>
      <c r="Q1104" s="65"/>
    </row>
    <row r="1105" spans="1:17" x14ac:dyDescent="0.25">
      <c r="A1105" s="25"/>
      <c r="B1105" s="25"/>
      <c r="C1105" s="25" t="s">
        <v>1124</v>
      </c>
      <c r="D1105" s="89" t="s">
        <v>1170</v>
      </c>
      <c r="E1105" s="57" t="s">
        <v>1171</v>
      </c>
      <c r="F1105" s="49">
        <v>20000</v>
      </c>
      <c r="G1105" s="49">
        <v>4000</v>
      </c>
      <c r="H1105" s="49">
        <v>15000</v>
      </c>
      <c r="I1105" s="49">
        <v>8000</v>
      </c>
      <c r="J1105" s="50">
        <f t="shared" si="760"/>
        <v>47000</v>
      </c>
      <c r="K1105" s="50">
        <f t="shared" si="761"/>
        <v>235000</v>
      </c>
      <c r="L1105" s="30">
        <v>2</v>
      </c>
      <c r="M1105" s="30">
        <f t="shared" si="762"/>
        <v>200000</v>
      </c>
      <c r="N1105" s="30">
        <f t="shared" si="763"/>
        <v>40000</v>
      </c>
      <c r="O1105" s="30">
        <f t="shared" si="764"/>
        <v>150000</v>
      </c>
      <c r="P1105" s="48">
        <f t="shared" si="766"/>
        <v>80000</v>
      </c>
      <c r="Q1105" s="48">
        <f t="shared" si="767"/>
        <v>470000</v>
      </c>
    </row>
    <row r="1106" spans="1:17" x14ac:dyDescent="0.25">
      <c r="A1106" s="25"/>
      <c r="B1106" s="25"/>
      <c r="C1106" s="25"/>
      <c r="D1106" s="89"/>
      <c r="E1106" s="57" t="s">
        <v>1172</v>
      </c>
      <c r="F1106" s="49"/>
      <c r="G1106" s="49"/>
      <c r="H1106" s="49"/>
      <c r="I1106" s="49"/>
      <c r="J1106" s="50"/>
      <c r="K1106" s="50"/>
      <c r="L1106" s="30"/>
      <c r="M1106" s="30" t="s">
        <v>15</v>
      </c>
      <c r="N1106" s="30" t="s">
        <v>15</v>
      </c>
      <c r="O1106" s="30" t="s">
        <v>15</v>
      </c>
      <c r="P1106" s="48" t="s">
        <v>15</v>
      </c>
      <c r="Q1106" s="48" t="s">
        <v>15</v>
      </c>
    </row>
    <row r="1107" spans="1:17" x14ac:dyDescent="0.25">
      <c r="A1107" s="25"/>
      <c r="B1107" s="25"/>
      <c r="C1107" s="25"/>
      <c r="D1107" s="89"/>
      <c r="E1107" s="57" t="s">
        <v>1173</v>
      </c>
      <c r="F1107" s="49"/>
      <c r="G1107" s="49"/>
      <c r="H1107" s="49"/>
      <c r="I1107" s="49"/>
      <c r="J1107" s="50"/>
      <c r="K1107" s="50"/>
      <c r="L1107" s="30"/>
      <c r="M1107" s="30"/>
      <c r="N1107" s="30"/>
      <c r="O1107" s="30"/>
      <c r="P1107" s="48"/>
      <c r="Q1107" s="48"/>
    </row>
    <row r="1108" spans="1:17" x14ac:dyDescent="0.25">
      <c r="A1108" s="25"/>
      <c r="B1108" s="25"/>
      <c r="C1108" s="25" t="s">
        <v>1129</v>
      </c>
      <c r="D1108" s="89" t="s">
        <v>1174</v>
      </c>
      <c r="E1108" s="57" t="s">
        <v>1175</v>
      </c>
      <c r="F1108" s="28">
        <v>0</v>
      </c>
      <c r="G1108" s="28">
        <v>300</v>
      </c>
      <c r="H1108" s="28">
        <v>2000</v>
      </c>
      <c r="I1108" s="28">
        <v>500</v>
      </c>
      <c r="J1108" s="50">
        <f>SUM(F1108:I1108)</f>
        <v>2800</v>
      </c>
      <c r="K1108" s="50">
        <f>J1108*5</f>
        <v>14000</v>
      </c>
      <c r="L1108" s="30">
        <v>10</v>
      </c>
      <c r="M1108" s="30">
        <f>F1108*L1108*5</f>
        <v>0</v>
      </c>
      <c r="N1108" s="30">
        <f>G1108*L1108*5</f>
        <v>15000</v>
      </c>
      <c r="O1108" s="30">
        <f>H1108*L1108*5</f>
        <v>100000</v>
      </c>
      <c r="P1108" s="48">
        <f>I1108*L1108*5</f>
        <v>25000</v>
      </c>
      <c r="Q1108" s="48">
        <f>L1108*K1108</f>
        <v>140000</v>
      </c>
    </row>
    <row r="1109" spans="1:17" s="9" customFormat="1" ht="21" x14ac:dyDescent="0.25">
      <c r="A1109" s="10"/>
      <c r="B1109" s="10"/>
      <c r="C1109" s="11"/>
      <c r="D1109" s="12"/>
      <c r="E1109" s="32"/>
      <c r="F1109" s="14"/>
      <c r="G1109" s="14"/>
      <c r="H1109" s="14"/>
      <c r="I1109" s="14"/>
      <c r="J1109" s="15"/>
      <c r="K1109" s="15"/>
      <c r="L1109" s="16"/>
      <c r="M1109" s="17">
        <f>SUM(M1105:M1108)</f>
        <v>200000</v>
      </c>
      <c r="N1109" s="17">
        <f>SUM(N1105:N1108)</f>
        <v>55000</v>
      </c>
      <c r="O1109" s="17">
        <f>SUM(O1105:O1108)</f>
        <v>250000</v>
      </c>
      <c r="P1109" s="17">
        <f>SUM(P1105:P1108)</f>
        <v>105000</v>
      </c>
      <c r="Q1109" s="18">
        <f>SUM(Q1105:Q1108)</f>
        <v>610000</v>
      </c>
    </row>
    <row r="1110" spans="1:17" s="9" customFormat="1" ht="21" x14ac:dyDescent="0.25">
      <c r="A1110" s="10"/>
      <c r="B1110" s="10"/>
      <c r="C1110" s="11"/>
      <c r="D1110" s="12"/>
      <c r="E1110" s="32"/>
      <c r="F1110" s="14"/>
      <c r="G1110" s="14"/>
      <c r="H1110" s="14"/>
      <c r="I1110" s="14"/>
      <c r="J1110" s="15"/>
      <c r="K1110" s="15"/>
      <c r="L1110" s="16"/>
      <c r="M1110" s="17"/>
      <c r="N1110" s="17"/>
      <c r="O1110" s="17"/>
      <c r="P1110" s="17"/>
      <c r="Q1110" s="18"/>
    </row>
    <row r="1111" spans="1:17" ht="21" x14ac:dyDescent="0.25">
      <c r="A1111" s="135">
        <v>144</v>
      </c>
      <c r="B1111" s="19" t="s">
        <v>1340</v>
      </c>
      <c r="C1111" s="136"/>
      <c r="D1111" s="136"/>
      <c r="E1111" s="22" t="s">
        <v>1176</v>
      </c>
      <c r="F1111" s="150"/>
      <c r="G1111" s="150"/>
      <c r="H1111" s="150"/>
      <c r="I1111" s="137"/>
      <c r="J1111" s="138"/>
      <c r="K1111" s="139"/>
      <c r="L1111" s="140"/>
      <c r="M1111" s="140"/>
      <c r="N1111" s="140"/>
      <c r="O1111" s="140"/>
      <c r="P1111" s="141"/>
      <c r="Q1111" s="149"/>
    </row>
    <row r="1112" spans="1:17" s="115" customFormat="1" x14ac:dyDescent="0.25">
      <c r="A1112" s="81"/>
      <c r="B1112" s="81"/>
      <c r="C1112" s="25" t="s">
        <v>1137</v>
      </c>
      <c r="D1112" s="89" t="s">
        <v>1177</v>
      </c>
      <c r="E1112" s="57" t="s">
        <v>1178</v>
      </c>
      <c r="F1112" s="28">
        <v>100</v>
      </c>
      <c r="G1112" s="28">
        <v>500</v>
      </c>
      <c r="H1112" s="28">
        <v>200</v>
      </c>
      <c r="I1112" s="28">
        <v>500</v>
      </c>
      <c r="J1112" s="50">
        <f t="shared" ref="J1112:J1123" si="780">SUM(F1112:I1112)</f>
        <v>1300</v>
      </c>
      <c r="K1112" s="50">
        <f t="shared" ref="K1112:K1123" si="781">J1112*5</f>
        <v>6500</v>
      </c>
      <c r="L1112" s="30">
        <v>3</v>
      </c>
      <c r="M1112" s="30">
        <f t="shared" ref="M1112:M1123" si="782">F1112*L1112*5</f>
        <v>1500</v>
      </c>
      <c r="N1112" s="30">
        <f t="shared" ref="N1112:N1123" si="783">G1112*L1112*5</f>
        <v>7500</v>
      </c>
      <c r="O1112" s="30">
        <f t="shared" ref="O1112:O1123" si="784">H1112*L1112*5</f>
        <v>3000</v>
      </c>
      <c r="P1112" s="48">
        <f t="shared" ref="P1112:P1123" si="785">I1112*L1112*5</f>
        <v>7500</v>
      </c>
      <c r="Q1112" s="48">
        <f t="shared" ref="Q1112:Q1123" si="786">L1112*K1112</f>
        <v>19500</v>
      </c>
    </row>
    <row r="1113" spans="1:17" s="122" customFormat="1" x14ac:dyDescent="0.2">
      <c r="A1113" s="81"/>
      <c r="B1113" s="81"/>
      <c r="C1113" s="25" t="s">
        <v>1140</v>
      </c>
      <c r="D1113" s="89" t="s">
        <v>1179</v>
      </c>
      <c r="E1113" s="57" t="s">
        <v>1180</v>
      </c>
      <c r="F1113" s="28">
        <v>1000</v>
      </c>
      <c r="G1113" s="28">
        <v>100</v>
      </c>
      <c r="H1113" s="28">
        <v>180</v>
      </c>
      <c r="I1113" s="28">
        <v>300</v>
      </c>
      <c r="J1113" s="50">
        <f t="shared" si="780"/>
        <v>1580</v>
      </c>
      <c r="K1113" s="50">
        <f t="shared" si="781"/>
        <v>7900</v>
      </c>
      <c r="L1113" s="30">
        <v>35</v>
      </c>
      <c r="M1113" s="30">
        <f t="shared" si="782"/>
        <v>175000</v>
      </c>
      <c r="N1113" s="30">
        <f t="shared" si="783"/>
        <v>17500</v>
      </c>
      <c r="O1113" s="30">
        <f t="shared" si="784"/>
        <v>31500</v>
      </c>
      <c r="P1113" s="48">
        <f t="shared" si="785"/>
        <v>52500</v>
      </c>
      <c r="Q1113" s="48">
        <f t="shared" si="786"/>
        <v>276500</v>
      </c>
    </row>
    <row r="1114" spans="1:17" s="131" customFormat="1" ht="30" x14ac:dyDescent="0.2">
      <c r="A1114" s="81"/>
      <c r="B1114" s="81"/>
      <c r="C1114" s="25" t="s">
        <v>1491</v>
      </c>
      <c r="D1114" s="89" t="s">
        <v>1179</v>
      </c>
      <c r="E1114" s="57" t="s">
        <v>1181</v>
      </c>
      <c r="F1114" s="28">
        <v>2000</v>
      </c>
      <c r="G1114" s="28">
        <v>2000</v>
      </c>
      <c r="H1114" s="28">
        <v>1200</v>
      </c>
      <c r="I1114" s="28">
        <v>100</v>
      </c>
      <c r="J1114" s="50">
        <f t="shared" si="780"/>
        <v>5300</v>
      </c>
      <c r="K1114" s="50">
        <f t="shared" si="781"/>
        <v>26500</v>
      </c>
      <c r="L1114" s="30">
        <v>6</v>
      </c>
      <c r="M1114" s="30">
        <f t="shared" si="782"/>
        <v>60000</v>
      </c>
      <c r="N1114" s="30">
        <f t="shared" si="783"/>
        <v>60000</v>
      </c>
      <c r="O1114" s="30">
        <f t="shared" si="784"/>
        <v>36000</v>
      </c>
      <c r="P1114" s="48">
        <f t="shared" si="785"/>
        <v>3000</v>
      </c>
      <c r="Q1114" s="48">
        <f t="shared" si="786"/>
        <v>159000</v>
      </c>
    </row>
    <row r="1115" spans="1:17" x14ac:dyDescent="0.25">
      <c r="A1115" s="81"/>
      <c r="B1115" s="81"/>
      <c r="C1115" s="25" t="s">
        <v>1492</v>
      </c>
      <c r="D1115" s="89" t="s">
        <v>1179</v>
      </c>
      <c r="E1115" s="57" t="s">
        <v>1182</v>
      </c>
      <c r="F1115" s="28">
        <v>500</v>
      </c>
      <c r="G1115" s="28">
        <v>4000</v>
      </c>
      <c r="H1115" s="28">
        <v>1100</v>
      </c>
      <c r="I1115" s="28">
        <v>500</v>
      </c>
      <c r="J1115" s="50">
        <f t="shared" si="780"/>
        <v>6100</v>
      </c>
      <c r="K1115" s="50">
        <f t="shared" si="781"/>
        <v>30500</v>
      </c>
      <c r="L1115" s="30">
        <v>6.5</v>
      </c>
      <c r="M1115" s="30">
        <f t="shared" si="782"/>
        <v>16250</v>
      </c>
      <c r="N1115" s="30">
        <f t="shared" si="783"/>
        <v>130000</v>
      </c>
      <c r="O1115" s="30">
        <f t="shared" si="784"/>
        <v>35750</v>
      </c>
      <c r="P1115" s="48">
        <f t="shared" si="785"/>
        <v>16250</v>
      </c>
      <c r="Q1115" s="48">
        <f t="shared" si="786"/>
        <v>198250</v>
      </c>
    </row>
    <row r="1116" spans="1:17" s="9" customFormat="1" ht="21" x14ac:dyDescent="0.25">
      <c r="A1116" s="10"/>
      <c r="B1116" s="10"/>
      <c r="C1116" s="11"/>
      <c r="D1116" s="12"/>
      <c r="E1116" s="32"/>
      <c r="F1116" s="14"/>
      <c r="G1116" s="14"/>
      <c r="H1116" s="14"/>
      <c r="I1116" s="14"/>
      <c r="J1116" s="15"/>
      <c r="K1116" s="15"/>
      <c r="L1116" s="16"/>
      <c r="M1116" s="17">
        <f>SUM(M1112:M1115)</f>
        <v>252750</v>
      </c>
      <c r="N1116" s="17">
        <f>SUM(N1112:N1115)</f>
        <v>215000</v>
      </c>
      <c r="O1116" s="17">
        <f>SUM(O1112:O1115)</f>
        <v>106250</v>
      </c>
      <c r="P1116" s="17">
        <f>SUM(P1112:P1115)</f>
        <v>79250</v>
      </c>
      <c r="Q1116" s="18">
        <f>SUM(Q1112:Q1115)</f>
        <v>653250</v>
      </c>
    </row>
    <row r="1117" spans="1:17" s="9" customFormat="1" ht="21" x14ac:dyDescent="0.25">
      <c r="A1117" s="10"/>
      <c r="B1117" s="10"/>
      <c r="C1117" s="11"/>
      <c r="D1117" s="12"/>
      <c r="E1117" s="32"/>
      <c r="F1117" s="14"/>
      <c r="G1117" s="14"/>
      <c r="H1117" s="14"/>
      <c r="I1117" s="14"/>
      <c r="J1117" s="15"/>
      <c r="K1117" s="15"/>
      <c r="L1117" s="16"/>
      <c r="M1117" s="17"/>
      <c r="N1117" s="17"/>
      <c r="O1117" s="17"/>
      <c r="P1117" s="17"/>
      <c r="Q1117" s="18"/>
    </row>
    <row r="1118" spans="1:17" ht="21" x14ac:dyDescent="0.25">
      <c r="A1118" s="135">
        <v>145</v>
      </c>
      <c r="B1118" s="19" t="s">
        <v>1340</v>
      </c>
      <c r="C1118" s="41"/>
      <c r="D1118" s="151"/>
      <c r="E1118" s="22" t="s">
        <v>1183</v>
      </c>
      <c r="F1118" s="23"/>
      <c r="G1118" s="23"/>
      <c r="H1118" s="23"/>
      <c r="I1118" s="23"/>
      <c r="J1118" s="64"/>
      <c r="K1118" s="64"/>
      <c r="L1118" s="34"/>
      <c r="M1118" s="34"/>
      <c r="N1118" s="34"/>
      <c r="O1118" s="34"/>
      <c r="P1118" s="65"/>
      <c r="Q1118" s="65"/>
    </row>
    <row r="1119" spans="1:17" x14ac:dyDescent="0.25">
      <c r="A1119" s="25"/>
      <c r="B1119" s="25"/>
      <c r="C1119" s="25"/>
      <c r="D1119" s="89" t="s">
        <v>1179</v>
      </c>
      <c r="E1119" s="57" t="s">
        <v>1185</v>
      </c>
      <c r="F1119" s="49">
        <v>0</v>
      </c>
      <c r="G1119" s="49">
        <v>400</v>
      </c>
      <c r="H1119" s="49">
        <v>200</v>
      </c>
      <c r="I1119" s="49">
        <v>100</v>
      </c>
      <c r="J1119" s="50">
        <f>SUM(F1119:I1119)</f>
        <v>700</v>
      </c>
      <c r="K1119" s="50">
        <f>J1119*5</f>
        <v>3500</v>
      </c>
      <c r="L1119" s="30">
        <v>8.5</v>
      </c>
      <c r="M1119" s="30">
        <f>F1119*L1119*5</f>
        <v>0</v>
      </c>
      <c r="N1119" s="30">
        <f>G1119*L1119*5</f>
        <v>17000</v>
      </c>
      <c r="O1119" s="30">
        <f>H1119*L1119*5</f>
        <v>8500</v>
      </c>
      <c r="P1119" s="48">
        <f>I1119*L1119*5</f>
        <v>4250</v>
      </c>
      <c r="Q1119" s="48">
        <f>L1119*K1119</f>
        <v>29750</v>
      </c>
    </row>
    <row r="1120" spans="1:17" s="9" customFormat="1" ht="21" x14ac:dyDescent="0.25">
      <c r="A1120" s="10"/>
      <c r="B1120" s="10"/>
      <c r="C1120" s="11"/>
      <c r="D1120" s="12"/>
      <c r="E1120" s="32"/>
      <c r="F1120" s="14"/>
      <c r="G1120" s="14"/>
      <c r="H1120" s="14"/>
      <c r="I1120" s="14"/>
      <c r="J1120" s="15"/>
      <c r="K1120" s="15"/>
      <c r="L1120" s="16"/>
      <c r="M1120" s="17">
        <f>SUM(M1119)</f>
        <v>0</v>
      </c>
      <c r="N1120" s="17">
        <f t="shared" ref="N1120:Q1120" si="787">SUM(N1119)</f>
        <v>17000</v>
      </c>
      <c r="O1120" s="17">
        <f t="shared" si="787"/>
        <v>8500</v>
      </c>
      <c r="P1120" s="17">
        <f t="shared" si="787"/>
        <v>4250</v>
      </c>
      <c r="Q1120" s="18">
        <f t="shared" si="787"/>
        <v>29750</v>
      </c>
    </row>
    <row r="1121" spans="1:17" s="9" customFormat="1" ht="21" x14ac:dyDescent="0.25">
      <c r="A1121" s="10"/>
      <c r="B1121" s="10"/>
      <c r="C1121" s="11"/>
      <c r="D1121" s="12"/>
      <c r="E1121" s="32"/>
      <c r="F1121" s="14"/>
      <c r="G1121" s="14"/>
      <c r="H1121" s="14"/>
      <c r="I1121" s="14"/>
      <c r="J1121" s="15"/>
      <c r="K1121" s="15"/>
      <c r="L1121" s="16"/>
      <c r="M1121" s="17"/>
      <c r="N1121" s="17"/>
      <c r="O1121" s="17"/>
      <c r="P1121" s="17"/>
      <c r="Q1121" s="18"/>
    </row>
    <row r="1122" spans="1:17" ht="21" x14ac:dyDescent="0.25">
      <c r="A1122" s="135">
        <v>146</v>
      </c>
      <c r="B1122" s="19" t="s">
        <v>1340</v>
      </c>
      <c r="C1122" s="41"/>
      <c r="D1122" s="151"/>
      <c r="E1122" s="22" t="s">
        <v>1186</v>
      </c>
      <c r="F1122" s="23"/>
      <c r="G1122" s="23"/>
      <c r="H1122" s="23"/>
      <c r="I1122" s="23"/>
      <c r="J1122" s="64"/>
      <c r="K1122" s="64"/>
      <c r="L1122" s="34"/>
      <c r="M1122" s="34"/>
      <c r="N1122" s="34"/>
      <c r="O1122" s="34"/>
      <c r="P1122" s="65"/>
      <c r="Q1122" s="65"/>
    </row>
    <row r="1123" spans="1:17" x14ac:dyDescent="0.25">
      <c r="A1123" s="25"/>
      <c r="B1123" s="25"/>
      <c r="C1123" s="25"/>
      <c r="D1123" s="89" t="s">
        <v>1188</v>
      </c>
      <c r="E1123" s="57" t="s">
        <v>1189</v>
      </c>
      <c r="F1123" s="49">
        <v>100</v>
      </c>
      <c r="G1123" s="49">
        <v>1000</v>
      </c>
      <c r="H1123" s="49">
        <v>200</v>
      </c>
      <c r="I1123" s="49">
        <v>2000</v>
      </c>
      <c r="J1123" s="50">
        <f t="shared" si="780"/>
        <v>3300</v>
      </c>
      <c r="K1123" s="50">
        <f t="shared" si="781"/>
        <v>16500</v>
      </c>
      <c r="L1123" s="30">
        <v>8</v>
      </c>
      <c r="M1123" s="30">
        <f t="shared" si="782"/>
        <v>4000</v>
      </c>
      <c r="N1123" s="30">
        <f t="shared" si="783"/>
        <v>40000</v>
      </c>
      <c r="O1123" s="30">
        <f t="shared" si="784"/>
        <v>8000</v>
      </c>
      <c r="P1123" s="48">
        <f t="shared" si="785"/>
        <v>80000</v>
      </c>
      <c r="Q1123" s="48">
        <f t="shared" si="786"/>
        <v>132000</v>
      </c>
    </row>
    <row r="1124" spans="1:17" s="9" customFormat="1" ht="21" x14ac:dyDescent="0.25">
      <c r="A1124" s="10"/>
      <c r="B1124" s="10"/>
      <c r="C1124" s="11"/>
      <c r="D1124" s="12"/>
      <c r="E1124" s="32" t="s">
        <v>15</v>
      </c>
      <c r="F1124" s="14"/>
      <c r="G1124" s="14"/>
      <c r="H1124" s="14"/>
      <c r="I1124" s="14"/>
      <c r="J1124" s="15"/>
      <c r="K1124" s="15"/>
      <c r="L1124" s="16"/>
      <c r="M1124" s="17">
        <f>SUM(M1123)</f>
        <v>4000</v>
      </c>
      <c r="N1124" s="17">
        <f t="shared" ref="N1124:Q1124" si="788">SUM(N1123)</f>
        <v>40000</v>
      </c>
      <c r="O1124" s="17">
        <f t="shared" si="788"/>
        <v>8000</v>
      </c>
      <c r="P1124" s="17">
        <f t="shared" si="788"/>
        <v>80000</v>
      </c>
      <c r="Q1124" s="18">
        <f t="shared" si="788"/>
        <v>132000</v>
      </c>
    </row>
    <row r="1125" spans="1:17" s="9" customFormat="1" ht="21" x14ac:dyDescent="0.25">
      <c r="A1125" s="10"/>
      <c r="B1125" s="10"/>
      <c r="C1125" s="11"/>
      <c r="D1125" s="12"/>
      <c r="E1125" s="32"/>
      <c r="F1125" s="14"/>
      <c r="G1125" s="14"/>
      <c r="H1125" s="14"/>
      <c r="I1125" s="14"/>
      <c r="J1125" s="15"/>
      <c r="K1125" s="15"/>
      <c r="L1125" s="16"/>
      <c r="M1125" s="17"/>
      <c r="N1125" s="17"/>
      <c r="O1125" s="17"/>
      <c r="P1125" s="17"/>
      <c r="Q1125" s="18"/>
    </row>
    <row r="1126" spans="1:17" s="126" customFormat="1" ht="21" x14ac:dyDescent="0.2">
      <c r="A1126" s="135">
        <v>147</v>
      </c>
      <c r="B1126" s="19" t="s">
        <v>1340</v>
      </c>
      <c r="C1126" s="136"/>
      <c r="D1126" s="136"/>
      <c r="E1126" s="22" t="s">
        <v>1190</v>
      </c>
      <c r="F1126" s="152"/>
      <c r="G1126" s="152"/>
      <c r="H1126" s="152"/>
      <c r="I1126" s="153"/>
      <c r="J1126" s="138"/>
      <c r="K1126" s="139"/>
      <c r="L1126" s="140"/>
      <c r="M1126" s="140"/>
      <c r="N1126" s="140"/>
      <c r="O1126" s="140"/>
      <c r="P1126" s="141"/>
      <c r="Q1126" s="154"/>
    </row>
    <row r="1127" spans="1:17" x14ac:dyDescent="0.25">
      <c r="A1127" s="25"/>
      <c r="B1127" s="25"/>
      <c r="C1127" s="25" t="s">
        <v>1149</v>
      </c>
      <c r="D1127" s="89" t="s">
        <v>1191</v>
      </c>
      <c r="E1127" s="57" t="s">
        <v>1192</v>
      </c>
      <c r="F1127" s="28">
        <v>0</v>
      </c>
      <c r="G1127" s="28">
        <v>500</v>
      </c>
      <c r="H1127" s="28">
        <v>0</v>
      </c>
      <c r="I1127" s="28">
        <v>0</v>
      </c>
      <c r="J1127" s="50">
        <f t="shared" ref="J1127" si="789">SUM(F1127:I1127)</f>
        <v>500</v>
      </c>
      <c r="K1127" s="50">
        <f t="shared" ref="K1127" si="790">J1127*5</f>
        <v>2500</v>
      </c>
      <c r="L1127" s="30">
        <v>6</v>
      </c>
      <c r="M1127" s="30">
        <f t="shared" ref="M1127" si="791">F1127*L1127*5</f>
        <v>0</v>
      </c>
      <c r="N1127" s="30">
        <f t="shared" ref="N1127" si="792">G1127*L1127*5</f>
        <v>15000</v>
      </c>
      <c r="O1127" s="30">
        <f t="shared" ref="O1127" si="793">H1127*L1127*5</f>
        <v>0</v>
      </c>
      <c r="P1127" s="48">
        <f>I1127*L1127*5</f>
        <v>0</v>
      </c>
      <c r="Q1127" s="48">
        <f>L1127*K1127</f>
        <v>15000</v>
      </c>
    </row>
    <row r="1128" spans="1:17" ht="21" x14ac:dyDescent="0.25">
      <c r="A1128" s="25"/>
      <c r="B1128" s="25"/>
      <c r="C1128" s="25" t="s">
        <v>1152</v>
      </c>
      <c r="D1128" s="89" t="s">
        <v>1193</v>
      </c>
      <c r="E1128" s="57" t="s">
        <v>1194</v>
      </c>
      <c r="F1128" s="28"/>
      <c r="G1128" s="28"/>
      <c r="H1128" s="28"/>
      <c r="I1128" s="28"/>
      <c r="J1128" s="118"/>
      <c r="K1128" s="52"/>
      <c r="L1128" s="30"/>
      <c r="M1128" s="30"/>
      <c r="N1128" s="30"/>
      <c r="O1128" s="30"/>
      <c r="P1128" s="48"/>
      <c r="Q1128" s="120"/>
    </row>
    <row r="1129" spans="1:17" x14ac:dyDescent="0.25">
      <c r="A1129" s="25"/>
      <c r="B1129" s="25"/>
      <c r="C1129" s="25"/>
      <c r="D1129" s="89"/>
      <c r="E1129" s="155" t="s">
        <v>1195</v>
      </c>
      <c r="F1129" s="28">
        <v>0</v>
      </c>
      <c r="G1129" s="28">
        <v>300</v>
      </c>
      <c r="H1129" s="28">
        <v>5000</v>
      </c>
      <c r="I1129" s="28">
        <v>2000</v>
      </c>
      <c r="J1129" s="50">
        <f t="shared" ref="J1129:J1136" si="794">SUM(F1129:I1129)</f>
        <v>7300</v>
      </c>
      <c r="K1129" s="50">
        <f t="shared" ref="K1129:K1136" si="795">J1129*5</f>
        <v>36500</v>
      </c>
      <c r="L1129" s="30">
        <v>4.5</v>
      </c>
      <c r="M1129" s="30">
        <f t="shared" ref="M1129:M1136" si="796">F1129*L1129*5</f>
        <v>0</v>
      </c>
      <c r="N1129" s="30">
        <f t="shared" ref="N1129:N1136" si="797">G1129*L1129*5</f>
        <v>6750</v>
      </c>
      <c r="O1129" s="30">
        <f t="shared" ref="O1129:O1136" si="798">H1129*L1129*5</f>
        <v>112500</v>
      </c>
      <c r="P1129" s="48">
        <f t="shared" ref="P1129:P1136" si="799">I1129*L1129*5</f>
        <v>45000</v>
      </c>
      <c r="Q1129" s="48">
        <f t="shared" ref="Q1129:Q1136" si="800">L1129*K1129</f>
        <v>164250</v>
      </c>
    </row>
    <row r="1130" spans="1:17" x14ac:dyDescent="0.25">
      <c r="A1130" s="25"/>
      <c r="B1130" s="25"/>
      <c r="C1130" s="25"/>
      <c r="D1130" s="89"/>
      <c r="E1130" s="155" t="s">
        <v>1196</v>
      </c>
      <c r="F1130" s="28">
        <v>0</v>
      </c>
      <c r="G1130" s="28">
        <v>100</v>
      </c>
      <c r="H1130" s="28">
        <v>100</v>
      </c>
      <c r="I1130" s="28"/>
      <c r="J1130" s="50">
        <f t="shared" si="794"/>
        <v>200</v>
      </c>
      <c r="K1130" s="50">
        <f t="shared" si="795"/>
        <v>1000</v>
      </c>
      <c r="L1130" s="30">
        <v>4.5</v>
      </c>
      <c r="M1130" s="30">
        <f t="shared" si="796"/>
        <v>0</v>
      </c>
      <c r="N1130" s="30">
        <f t="shared" si="797"/>
        <v>2250</v>
      </c>
      <c r="O1130" s="30">
        <f t="shared" si="798"/>
        <v>2250</v>
      </c>
      <c r="P1130" s="48">
        <f t="shared" si="799"/>
        <v>0</v>
      </c>
      <c r="Q1130" s="48">
        <f t="shared" si="800"/>
        <v>4500</v>
      </c>
    </row>
    <row r="1131" spans="1:17" x14ac:dyDescent="0.25">
      <c r="A1131" s="25"/>
      <c r="B1131" s="25"/>
      <c r="C1131" s="25" t="s">
        <v>1494</v>
      </c>
      <c r="D1131" s="89" t="s">
        <v>1197</v>
      </c>
      <c r="E1131" s="57" t="s">
        <v>1198</v>
      </c>
      <c r="F1131" s="28">
        <v>0</v>
      </c>
      <c r="G1131" s="28">
        <v>10000</v>
      </c>
      <c r="H1131" s="28">
        <v>6000</v>
      </c>
      <c r="I1131" s="28">
        <v>5000</v>
      </c>
      <c r="J1131" s="50">
        <f>SUM(F1131:I1131)</f>
        <v>21000</v>
      </c>
      <c r="K1131" s="50">
        <f>J1131*5</f>
        <v>105000</v>
      </c>
      <c r="L1131" s="30">
        <v>4.8</v>
      </c>
      <c r="M1131" s="30">
        <f t="shared" si="796"/>
        <v>0</v>
      </c>
      <c r="N1131" s="30">
        <f t="shared" si="797"/>
        <v>240000</v>
      </c>
      <c r="O1131" s="30">
        <f t="shared" si="798"/>
        <v>144000</v>
      </c>
      <c r="P1131" s="48">
        <f t="shared" si="799"/>
        <v>120000</v>
      </c>
      <c r="Q1131" s="48">
        <f t="shared" si="800"/>
        <v>504000</v>
      </c>
    </row>
    <row r="1132" spans="1:17" x14ac:dyDescent="0.25">
      <c r="A1132" s="25"/>
      <c r="B1132" s="25"/>
      <c r="C1132" s="25" t="s">
        <v>1495</v>
      </c>
      <c r="D1132" s="89" t="s">
        <v>1197</v>
      </c>
      <c r="E1132" s="57" t="s">
        <v>1199</v>
      </c>
      <c r="F1132" s="28">
        <v>3000</v>
      </c>
      <c r="G1132" s="28">
        <v>6000</v>
      </c>
      <c r="H1132" s="28">
        <v>7500</v>
      </c>
      <c r="I1132" s="28">
        <v>5000</v>
      </c>
      <c r="J1132" s="50">
        <f t="shared" si="794"/>
        <v>21500</v>
      </c>
      <c r="K1132" s="50">
        <f t="shared" si="795"/>
        <v>107500</v>
      </c>
      <c r="L1132" s="30">
        <v>1.4</v>
      </c>
      <c r="M1132" s="30">
        <f t="shared" si="796"/>
        <v>21000</v>
      </c>
      <c r="N1132" s="30">
        <f t="shared" si="797"/>
        <v>42000</v>
      </c>
      <c r="O1132" s="30">
        <f t="shared" si="798"/>
        <v>52500</v>
      </c>
      <c r="P1132" s="48">
        <f t="shared" si="799"/>
        <v>35000</v>
      </c>
      <c r="Q1132" s="48">
        <f t="shared" si="800"/>
        <v>150500</v>
      </c>
    </row>
    <row r="1133" spans="1:17" x14ac:dyDescent="0.25">
      <c r="A1133" s="25"/>
      <c r="B1133" s="25"/>
      <c r="C1133" s="25" t="s">
        <v>1496</v>
      </c>
      <c r="D1133" s="89" t="s">
        <v>1197</v>
      </c>
      <c r="E1133" s="57" t="s">
        <v>1200</v>
      </c>
      <c r="F1133" s="28">
        <v>100</v>
      </c>
      <c r="G1133" s="28">
        <v>500</v>
      </c>
      <c r="H1133" s="28">
        <v>300</v>
      </c>
      <c r="I1133" s="28">
        <v>0</v>
      </c>
      <c r="J1133" s="50">
        <f t="shared" si="794"/>
        <v>900</v>
      </c>
      <c r="K1133" s="50">
        <f t="shared" si="795"/>
        <v>4500</v>
      </c>
      <c r="L1133" s="30">
        <v>2.2000000000000002</v>
      </c>
      <c r="M1133" s="30">
        <f t="shared" si="796"/>
        <v>1100.0000000000002</v>
      </c>
      <c r="N1133" s="30">
        <f t="shared" si="797"/>
        <v>5500</v>
      </c>
      <c r="O1133" s="30">
        <f t="shared" si="798"/>
        <v>3300</v>
      </c>
      <c r="P1133" s="48">
        <f t="shared" si="799"/>
        <v>0</v>
      </c>
      <c r="Q1133" s="48">
        <f t="shared" si="800"/>
        <v>9900</v>
      </c>
    </row>
    <row r="1134" spans="1:17" x14ac:dyDescent="0.25">
      <c r="A1134" s="25"/>
      <c r="B1134" s="25"/>
      <c r="C1134" s="25" t="s">
        <v>1493</v>
      </c>
      <c r="D1134" s="89" t="s">
        <v>1197</v>
      </c>
      <c r="E1134" s="57" t="s">
        <v>1201</v>
      </c>
      <c r="F1134" s="28">
        <v>0</v>
      </c>
      <c r="G1134" s="28">
        <v>100</v>
      </c>
      <c r="H1134" s="28">
        <v>100</v>
      </c>
      <c r="I1134" s="28">
        <v>0</v>
      </c>
      <c r="J1134" s="50">
        <f t="shared" si="794"/>
        <v>200</v>
      </c>
      <c r="K1134" s="50">
        <f t="shared" si="795"/>
        <v>1000</v>
      </c>
      <c r="L1134" s="30">
        <v>3</v>
      </c>
      <c r="M1134" s="30">
        <f t="shared" si="796"/>
        <v>0</v>
      </c>
      <c r="N1134" s="30">
        <f t="shared" si="797"/>
        <v>1500</v>
      </c>
      <c r="O1134" s="30">
        <f t="shared" si="798"/>
        <v>1500</v>
      </c>
      <c r="P1134" s="48">
        <f t="shared" si="799"/>
        <v>0</v>
      </c>
      <c r="Q1134" s="48">
        <f t="shared" si="800"/>
        <v>3000</v>
      </c>
    </row>
    <row r="1135" spans="1:17" x14ac:dyDescent="0.25">
      <c r="A1135" s="25"/>
      <c r="B1135" s="25"/>
      <c r="C1135" s="25" t="s">
        <v>1497</v>
      </c>
      <c r="D1135" s="89" t="s">
        <v>1202</v>
      </c>
      <c r="E1135" s="57" t="s">
        <v>1203</v>
      </c>
      <c r="F1135" s="28">
        <v>1000</v>
      </c>
      <c r="G1135" s="28">
        <v>40000</v>
      </c>
      <c r="H1135" s="28">
        <v>35000</v>
      </c>
      <c r="I1135" s="28">
        <v>10000</v>
      </c>
      <c r="J1135" s="50">
        <f t="shared" si="794"/>
        <v>86000</v>
      </c>
      <c r="K1135" s="50">
        <f t="shared" si="795"/>
        <v>430000</v>
      </c>
      <c r="L1135" s="30">
        <v>1.5</v>
      </c>
      <c r="M1135" s="30">
        <f t="shared" si="796"/>
        <v>7500</v>
      </c>
      <c r="N1135" s="30">
        <f t="shared" si="797"/>
        <v>300000</v>
      </c>
      <c r="O1135" s="30">
        <f t="shared" si="798"/>
        <v>262500</v>
      </c>
      <c r="P1135" s="48">
        <f t="shared" si="799"/>
        <v>75000</v>
      </c>
      <c r="Q1135" s="48">
        <f t="shared" si="800"/>
        <v>645000</v>
      </c>
    </row>
    <row r="1136" spans="1:17" x14ac:dyDescent="0.25">
      <c r="A1136" s="25"/>
      <c r="B1136" s="25"/>
      <c r="C1136" s="25" t="s">
        <v>1498</v>
      </c>
      <c r="D1136" s="89" t="s">
        <v>1204</v>
      </c>
      <c r="E1136" s="57" t="s">
        <v>1205</v>
      </c>
      <c r="F1136" s="28">
        <v>3000</v>
      </c>
      <c r="G1136" s="28">
        <v>0</v>
      </c>
      <c r="H1136" s="28">
        <v>12000</v>
      </c>
      <c r="I1136" s="28">
        <v>0</v>
      </c>
      <c r="J1136" s="50">
        <f t="shared" si="794"/>
        <v>15000</v>
      </c>
      <c r="K1136" s="50">
        <f t="shared" si="795"/>
        <v>75000</v>
      </c>
      <c r="L1136" s="30">
        <v>1.5</v>
      </c>
      <c r="M1136" s="30">
        <f t="shared" si="796"/>
        <v>22500</v>
      </c>
      <c r="N1136" s="30">
        <f t="shared" si="797"/>
        <v>0</v>
      </c>
      <c r="O1136" s="30">
        <f t="shared" si="798"/>
        <v>90000</v>
      </c>
      <c r="P1136" s="48">
        <f t="shared" si="799"/>
        <v>0</v>
      </c>
      <c r="Q1136" s="48">
        <f t="shared" si="800"/>
        <v>112500</v>
      </c>
    </row>
    <row r="1137" spans="1:17" x14ac:dyDescent="0.25">
      <c r="A1137" s="25"/>
      <c r="B1137" s="25"/>
      <c r="C1137" s="25" t="s">
        <v>1499</v>
      </c>
      <c r="D1137" s="26" t="s">
        <v>1206</v>
      </c>
      <c r="E1137" s="46" t="s">
        <v>1207</v>
      </c>
      <c r="F1137" s="28">
        <v>0</v>
      </c>
      <c r="G1137" s="28">
        <v>1000</v>
      </c>
      <c r="H1137" s="28">
        <v>50</v>
      </c>
      <c r="I1137" s="28">
        <v>100</v>
      </c>
      <c r="J1137" s="50">
        <f>SUM(F1137:I1137)</f>
        <v>1150</v>
      </c>
      <c r="K1137" s="50">
        <f>J1137*5</f>
        <v>5750</v>
      </c>
      <c r="L1137" s="30">
        <v>3</v>
      </c>
      <c r="M1137" s="30">
        <f>F1137*L1137*5</f>
        <v>0</v>
      </c>
      <c r="N1137" s="30">
        <f>G1137*L1137*5</f>
        <v>15000</v>
      </c>
      <c r="O1137" s="30">
        <f>H1137*L1137*5</f>
        <v>750</v>
      </c>
      <c r="P1137" s="48">
        <f>I1137*L1137*5</f>
        <v>1500</v>
      </c>
      <c r="Q1137" s="48">
        <f>L1137*K1137</f>
        <v>17250</v>
      </c>
    </row>
    <row r="1138" spans="1:17" s="9" customFormat="1" ht="21" x14ac:dyDescent="0.25">
      <c r="A1138" s="10"/>
      <c r="B1138" s="10"/>
      <c r="C1138" s="11"/>
      <c r="D1138" s="12"/>
      <c r="E1138" s="32" t="s">
        <v>15</v>
      </c>
      <c r="F1138" s="14"/>
      <c r="G1138" s="14"/>
      <c r="H1138" s="14"/>
      <c r="I1138" s="14"/>
      <c r="J1138" s="15"/>
      <c r="K1138" s="15"/>
      <c r="L1138" s="16"/>
      <c r="M1138" s="17">
        <f>SUM(M1127:M1137)</f>
        <v>52100</v>
      </c>
      <c r="N1138" s="17">
        <f>SUM(N1127:N1137)</f>
        <v>628000</v>
      </c>
      <c r="O1138" s="17">
        <f>SUM(O1127:O1137)</f>
        <v>669300</v>
      </c>
      <c r="P1138" s="17">
        <f>SUM(P1127:P1137)</f>
        <v>276500</v>
      </c>
      <c r="Q1138" s="18">
        <f>SUM(Q1127:Q1137)</f>
        <v>1625900</v>
      </c>
    </row>
    <row r="1139" spans="1:17" s="9" customFormat="1" ht="21" x14ac:dyDescent="0.25">
      <c r="A1139" s="10"/>
      <c r="B1139" s="10"/>
      <c r="C1139" s="11"/>
      <c r="D1139" s="12"/>
      <c r="E1139" s="32"/>
      <c r="F1139" s="14"/>
      <c r="G1139" s="14"/>
      <c r="H1139" s="14"/>
      <c r="I1139" s="14"/>
      <c r="J1139" s="15"/>
      <c r="K1139" s="15"/>
      <c r="L1139" s="16"/>
      <c r="M1139" s="17"/>
      <c r="N1139" s="17"/>
      <c r="O1139" s="17"/>
      <c r="P1139" s="17"/>
      <c r="Q1139" s="18"/>
    </row>
    <row r="1140" spans="1:17" s="126" customFormat="1" ht="21" x14ac:dyDescent="0.2">
      <c r="A1140" s="135">
        <v>148</v>
      </c>
      <c r="B1140" s="19" t="s">
        <v>1340</v>
      </c>
      <c r="C1140" s="136"/>
      <c r="D1140" s="136"/>
      <c r="E1140" s="22" t="s">
        <v>1208</v>
      </c>
      <c r="F1140" s="152"/>
      <c r="G1140" s="152"/>
      <c r="H1140" s="152"/>
      <c r="I1140" s="153"/>
      <c r="J1140" s="138"/>
      <c r="K1140" s="139"/>
      <c r="L1140" s="140"/>
      <c r="M1140" s="140"/>
      <c r="N1140" s="140"/>
      <c r="O1140" s="140"/>
      <c r="P1140" s="141"/>
      <c r="Q1140" s="154"/>
    </row>
    <row r="1141" spans="1:17" x14ac:dyDescent="0.25">
      <c r="A1141" s="25"/>
      <c r="B1141" s="25"/>
      <c r="C1141" s="25"/>
      <c r="D1141" s="89" t="s">
        <v>1209</v>
      </c>
      <c r="E1141" s="57" t="s">
        <v>1210</v>
      </c>
      <c r="F1141" s="28">
        <v>10000</v>
      </c>
      <c r="G1141" s="28">
        <v>8000</v>
      </c>
      <c r="H1141" s="28">
        <v>100000</v>
      </c>
      <c r="I1141" s="28">
        <v>30000</v>
      </c>
      <c r="J1141" s="50">
        <f t="shared" ref="J1141" si="801">SUM(F1141:I1141)</f>
        <v>148000</v>
      </c>
      <c r="K1141" s="50">
        <f t="shared" ref="K1141:K1149" si="802">J1141*5</f>
        <v>740000</v>
      </c>
      <c r="L1141" s="30">
        <v>0.5</v>
      </c>
      <c r="M1141" s="30">
        <f t="shared" ref="M1141:M1149" si="803">F1141*L1141*5</f>
        <v>25000</v>
      </c>
      <c r="N1141" s="30">
        <f t="shared" ref="N1141:N1149" si="804">G1141*L1141*5</f>
        <v>20000</v>
      </c>
      <c r="O1141" s="30">
        <f t="shared" ref="O1141:O1149" si="805">H1141*L1141*5</f>
        <v>250000</v>
      </c>
      <c r="P1141" s="48">
        <f>I1141*L1141*5</f>
        <v>75000</v>
      </c>
      <c r="Q1141" s="48">
        <f>L1141*K1141</f>
        <v>370000</v>
      </c>
    </row>
    <row r="1142" spans="1:17" s="9" customFormat="1" ht="21" x14ac:dyDescent="0.25">
      <c r="A1142" s="10"/>
      <c r="B1142" s="10"/>
      <c r="C1142" s="11"/>
      <c r="D1142" s="12"/>
      <c r="E1142" s="32"/>
      <c r="F1142" s="14"/>
      <c r="G1142" s="14"/>
      <c r="H1142" s="14"/>
      <c r="I1142" s="14"/>
      <c r="J1142" s="15"/>
      <c r="K1142" s="15"/>
      <c r="L1142" s="16"/>
      <c r="M1142" s="17">
        <f>SUM(M1141)</f>
        <v>25000</v>
      </c>
      <c r="N1142" s="17">
        <f t="shared" ref="N1142:Q1142" si="806">SUM(N1141)</f>
        <v>20000</v>
      </c>
      <c r="O1142" s="17">
        <f t="shared" si="806"/>
        <v>250000</v>
      </c>
      <c r="P1142" s="17">
        <f t="shared" si="806"/>
        <v>75000</v>
      </c>
      <c r="Q1142" s="18">
        <f t="shared" si="806"/>
        <v>370000</v>
      </c>
    </row>
    <row r="1143" spans="1:17" s="9" customFormat="1" ht="21" x14ac:dyDescent="0.25">
      <c r="A1143" s="10"/>
      <c r="B1143" s="10"/>
      <c r="C1143" s="11"/>
      <c r="D1143" s="12"/>
      <c r="E1143" s="32"/>
      <c r="F1143" s="14"/>
      <c r="G1143" s="14"/>
      <c r="H1143" s="14"/>
      <c r="I1143" s="14"/>
      <c r="J1143" s="15"/>
      <c r="K1143" s="15"/>
      <c r="L1143" s="16"/>
      <c r="M1143" s="17"/>
      <c r="N1143" s="17"/>
      <c r="O1143" s="17"/>
      <c r="P1143" s="17"/>
      <c r="Q1143" s="18"/>
    </row>
    <row r="1144" spans="1:17" s="126" customFormat="1" ht="42" x14ac:dyDescent="0.2">
      <c r="A1144" s="135">
        <v>149</v>
      </c>
      <c r="B1144" s="19" t="s">
        <v>1340</v>
      </c>
      <c r="C1144" s="136"/>
      <c r="D1144" s="136"/>
      <c r="E1144" s="22" t="s">
        <v>1211</v>
      </c>
      <c r="F1144" s="152"/>
      <c r="G1144" s="152"/>
      <c r="H1144" s="152"/>
      <c r="I1144" s="153"/>
      <c r="J1144" s="138"/>
      <c r="K1144" s="139"/>
      <c r="L1144" s="140"/>
      <c r="M1144" s="140"/>
      <c r="N1144" s="140"/>
      <c r="O1144" s="140"/>
      <c r="P1144" s="141"/>
      <c r="Q1144" s="154"/>
    </row>
    <row r="1145" spans="1:17" ht="30.75" customHeight="1" x14ac:dyDescent="0.25">
      <c r="A1145" s="25"/>
      <c r="B1145" s="25"/>
      <c r="C1145" s="25"/>
      <c r="D1145" s="89" t="s">
        <v>1212</v>
      </c>
      <c r="E1145" s="57" t="s">
        <v>1213</v>
      </c>
      <c r="F1145" s="28">
        <v>0</v>
      </c>
      <c r="G1145" s="28">
        <v>7000</v>
      </c>
      <c r="H1145" s="28">
        <v>2000</v>
      </c>
      <c r="I1145" s="28">
        <v>1000</v>
      </c>
      <c r="J1145" s="50">
        <f t="shared" ref="J1145" si="807">SUM(F1145:I1145)</f>
        <v>10000</v>
      </c>
      <c r="K1145" s="50">
        <f t="shared" si="802"/>
        <v>50000</v>
      </c>
      <c r="L1145" s="30">
        <v>12</v>
      </c>
      <c r="M1145" s="30">
        <f t="shared" si="803"/>
        <v>0</v>
      </c>
      <c r="N1145" s="30">
        <f t="shared" si="804"/>
        <v>420000</v>
      </c>
      <c r="O1145" s="30">
        <f t="shared" si="805"/>
        <v>120000</v>
      </c>
      <c r="P1145" s="48">
        <f>I1145*L1145*5</f>
        <v>60000</v>
      </c>
      <c r="Q1145" s="48">
        <f>L1145*K1145</f>
        <v>600000</v>
      </c>
    </row>
    <row r="1146" spans="1:17" s="9" customFormat="1" ht="21" x14ac:dyDescent="0.25">
      <c r="A1146" s="10"/>
      <c r="B1146" s="10"/>
      <c r="C1146" s="11"/>
      <c r="D1146" s="12"/>
      <c r="E1146" s="32"/>
      <c r="F1146" s="14"/>
      <c r="G1146" s="14"/>
      <c r="H1146" s="14"/>
      <c r="I1146" s="14"/>
      <c r="J1146" s="15"/>
      <c r="K1146" s="15"/>
      <c r="L1146" s="16"/>
      <c r="M1146" s="17">
        <f>SUM(M1145)</f>
        <v>0</v>
      </c>
      <c r="N1146" s="17">
        <f t="shared" ref="N1146:Q1146" si="808">SUM(N1145)</f>
        <v>420000</v>
      </c>
      <c r="O1146" s="17">
        <f t="shared" si="808"/>
        <v>120000</v>
      </c>
      <c r="P1146" s="17">
        <f t="shared" si="808"/>
        <v>60000</v>
      </c>
      <c r="Q1146" s="18">
        <f t="shared" si="808"/>
        <v>600000</v>
      </c>
    </row>
    <row r="1147" spans="1:17" s="9" customFormat="1" ht="21" x14ac:dyDescent="0.25">
      <c r="A1147" s="10"/>
      <c r="B1147" s="10"/>
      <c r="C1147" s="11"/>
      <c r="D1147" s="12"/>
      <c r="E1147" s="32"/>
      <c r="F1147" s="14"/>
      <c r="G1147" s="14"/>
      <c r="H1147" s="14"/>
      <c r="I1147" s="14"/>
      <c r="J1147" s="15"/>
      <c r="K1147" s="15"/>
      <c r="L1147" s="16"/>
      <c r="M1147" s="17"/>
      <c r="N1147" s="17"/>
      <c r="O1147" s="17"/>
      <c r="P1147" s="17"/>
      <c r="Q1147" s="18"/>
    </row>
    <row r="1148" spans="1:17" s="126" customFormat="1" ht="21" x14ac:dyDescent="0.2">
      <c r="A1148" s="135">
        <v>150</v>
      </c>
      <c r="B1148" s="19" t="s">
        <v>1340</v>
      </c>
      <c r="C1148" s="136"/>
      <c r="D1148" s="136"/>
      <c r="E1148" s="22" t="s">
        <v>1214</v>
      </c>
      <c r="F1148" s="152"/>
      <c r="G1148" s="152"/>
      <c r="H1148" s="152"/>
      <c r="I1148" s="153"/>
      <c r="J1148" s="138"/>
      <c r="K1148" s="139"/>
      <c r="L1148" s="140"/>
      <c r="M1148" s="140"/>
      <c r="N1148" s="140"/>
      <c r="O1148" s="140"/>
      <c r="P1148" s="141"/>
      <c r="Q1148" s="154"/>
    </row>
    <row r="1149" spans="1:17" x14ac:dyDescent="0.25">
      <c r="A1149" s="25"/>
      <c r="B1149" s="25"/>
      <c r="C1149" s="25"/>
      <c r="D1149" s="89" t="s">
        <v>1212</v>
      </c>
      <c r="E1149" s="57" t="s">
        <v>1215</v>
      </c>
      <c r="F1149" s="28">
        <v>0</v>
      </c>
      <c r="G1149" s="28">
        <v>2000</v>
      </c>
      <c r="H1149" s="28">
        <v>1000</v>
      </c>
      <c r="I1149" s="28">
        <v>100</v>
      </c>
      <c r="J1149" s="50">
        <f t="shared" ref="J1149" si="809">SUM(F1149:I1149)</f>
        <v>3100</v>
      </c>
      <c r="K1149" s="50">
        <f t="shared" si="802"/>
        <v>15500</v>
      </c>
      <c r="L1149" s="30">
        <v>5</v>
      </c>
      <c r="M1149" s="30">
        <f t="shared" si="803"/>
        <v>0</v>
      </c>
      <c r="N1149" s="30">
        <f t="shared" si="804"/>
        <v>50000</v>
      </c>
      <c r="O1149" s="30">
        <f t="shared" si="805"/>
        <v>25000</v>
      </c>
      <c r="P1149" s="48">
        <f>I1149*L1149*5</f>
        <v>2500</v>
      </c>
      <c r="Q1149" s="48">
        <f>L1149*K1149</f>
        <v>77500</v>
      </c>
    </row>
    <row r="1150" spans="1:17" s="9" customFormat="1" ht="21" x14ac:dyDescent="0.25">
      <c r="A1150" s="10"/>
      <c r="B1150" s="10"/>
      <c r="C1150" s="11"/>
      <c r="D1150" s="12"/>
      <c r="E1150" s="32"/>
      <c r="F1150" s="14"/>
      <c r="G1150" s="14"/>
      <c r="H1150" s="14"/>
      <c r="I1150" s="14"/>
      <c r="J1150" s="15"/>
      <c r="K1150" s="15"/>
      <c r="L1150" s="16"/>
      <c r="M1150" s="17">
        <f>SUM(M1149)</f>
        <v>0</v>
      </c>
      <c r="N1150" s="17">
        <f t="shared" ref="N1150:Q1150" si="810">SUM(N1149)</f>
        <v>50000</v>
      </c>
      <c r="O1150" s="17">
        <f t="shared" si="810"/>
        <v>25000</v>
      </c>
      <c r="P1150" s="17">
        <f t="shared" si="810"/>
        <v>2500</v>
      </c>
      <c r="Q1150" s="18">
        <f t="shared" si="810"/>
        <v>77500</v>
      </c>
    </row>
    <row r="1151" spans="1:17" s="9" customFormat="1" ht="21" x14ac:dyDescent="0.25">
      <c r="A1151" s="10"/>
      <c r="B1151" s="10"/>
      <c r="C1151" s="11"/>
      <c r="D1151" s="12"/>
      <c r="E1151" s="32"/>
      <c r="F1151" s="14"/>
      <c r="G1151" s="14"/>
      <c r="H1151" s="14"/>
      <c r="I1151" s="14"/>
      <c r="J1151" s="15"/>
      <c r="K1151" s="15"/>
      <c r="L1151" s="16"/>
      <c r="M1151" s="17"/>
      <c r="N1151" s="17"/>
      <c r="O1151" s="17"/>
      <c r="P1151" s="17"/>
      <c r="Q1151" s="18"/>
    </row>
    <row r="1152" spans="1:17" ht="21" x14ac:dyDescent="0.25">
      <c r="A1152" s="135">
        <v>151</v>
      </c>
      <c r="B1152" s="19" t="s">
        <v>1340</v>
      </c>
      <c r="C1152" s="136"/>
      <c r="D1152" s="136"/>
      <c r="E1152" s="22" t="s">
        <v>1216</v>
      </c>
      <c r="F1152" s="137"/>
      <c r="G1152" s="150"/>
      <c r="H1152" s="150"/>
      <c r="I1152" s="137"/>
      <c r="J1152" s="138"/>
      <c r="K1152" s="139"/>
      <c r="L1152" s="140"/>
      <c r="M1152" s="140"/>
      <c r="N1152" s="140"/>
      <c r="O1152" s="140"/>
      <c r="P1152" s="141"/>
      <c r="Q1152" s="149"/>
    </row>
    <row r="1153" spans="1:17" ht="27" customHeight="1" x14ac:dyDescent="0.25">
      <c r="A1153" s="25"/>
      <c r="B1153" s="25"/>
      <c r="C1153" s="25" t="s">
        <v>1167</v>
      </c>
      <c r="D1153" s="89" t="s">
        <v>1217</v>
      </c>
      <c r="E1153" s="57" t="s">
        <v>1218</v>
      </c>
      <c r="F1153" s="28">
        <v>0</v>
      </c>
      <c r="G1153" s="28">
        <v>100</v>
      </c>
      <c r="H1153" s="28">
        <v>0</v>
      </c>
      <c r="I1153" s="28">
        <v>50</v>
      </c>
      <c r="J1153" s="50">
        <f t="shared" ref="J1153:J1158" si="811">SUM(F1153:I1153)</f>
        <v>150</v>
      </c>
      <c r="K1153" s="50">
        <f t="shared" ref="K1153:K1158" si="812">J1153*5</f>
        <v>750</v>
      </c>
      <c r="L1153" s="30">
        <v>15</v>
      </c>
      <c r="M1153" s="30">
        <f t="shared" ref="M1153:M1158" si="813">F1153*L1153*5</f>
        <v>0</v>
      </c>
      <c r="N1153" s="30">
        <f t="shared" ref="N1153:N1158" si="814">G1153*L1153*5</f>
        <v>7500</v>
      </c>
      <c r="O1153" s="30">
        <f t="shared" ref="O1153:O1158" si="815">H1153*L1153*5</f>
        <v>0</v>
      </c>
      <c r="P1153" s="48">
        <f t="shared" ref="P1153:P1158" si="816">I1153*L1153*5</f>
        <v>3750</v>
      </c>
      <c r="Q1153" s="48">
        <f t="shared" ref="Q1153:Q1158" si="817">L1153*K1153</f>
        <v>11250</v>
      </c>
    </row>
    <row r="1154" spans="1:17" s="127" customFormat="1" x14ac:dyDescent="0.2">
      <c r="A1154" s="25"/>
      <c r="B1154" s="25"/>
      <c r="C1154" s="25" t="s">
        <v>1500</v>
      </c>
      <c r="D1154" s="89" t="s">
        <v>1219</v>
      </c>
      <c r="E1154" s="57" t="s">
        <v>1220</v>
      </c>
      <c r="F1154" s="28">
        <v>100</v>
      </c>
      <c r="G1154" s="28">
        <v>0</v>
      </c>
      <c r="H1154" s="28">
        <v>4500</v>
      </c>
      <c r="I1154" s="28">
        <v>50</v>
      </c>
      <c r="J1154" s="50">
        <f t="shared" si="811"/>
        <v>4650</v>
      </c>
      <c r="K1154" s="50">
        <f t="shared" si="812"/>
        <v>23250</v>
      </c>
      <c r="L1154" s="30">
        <v>0.25</v>
      </c>
      <c r="M1154" s="30">
        <f t="shared" si="813"/>
        <v>125</v>
      </c>
      <c r="N1154" s="30">
        <f t="shared" si="814"/>
        <v>0</v>
      </c>
      <c r="O1154" s="30">
        <f t="shared" si="815"/>
        <v>5625</v>
      </c>
      <c r="P1154" s="48">
        <f t="shared" si="816"/>
        <v>62.5</v>
      </c>
      <c r="Q1154" s="48">
        <f t="shared" si="817"/>
        <v>5812.5</v>
      </c>
    </row>
    <row r="1155" spans="1:17" s="127" customFormat="1" ht="31.5" customHeight="1" x14ac:dyDescent="0.2">
      <c r="A1155" s="25"/>
      <c r="B1155" s="25"/>
      <c r="C1155" s="25" t="s">
        <v>1501</v>
      </c>
      <c r="D1155" s="89" t="s">
        <v>1221</v>
      </c>
      <c r="E1155" s="57" t="s">
        <v>1222</v>
      </c>
      <c r="F1155" s="28">
        <v>0</v>
      </c>
      <c r="G1155" s="28">
        <v>0</v>
      </c>
      <c r="H1155" s="28">
        <v>1000</v>
      </c>
      <c r="I1155" s="28">
        <v>100</v>
      </c>
      <c r="J1155" s="50">
        <f t="shared" si="811"/>
        <v>1100</v>
      </c>
      <c r="K1155" s="50">
        <f t="shared" si="812"/>
        <v>5500</v>
      </c>
      <c r="L1155" s="30">
        <v>1.9</v>
      </c>
      <c r="M1155" s="30">
        <f t="shared" si="813"/>
        <v>0</v>
      </c>
      <c r="N1155" s="30">
        <f t="shared" si="814"/>
        <v>0</v>
      </c>
      <c r="O1155" s="30">
        <f t="shared" si="815"/>
        <v>9500</v>
      </c>
      <c r="P1155" s="48">
        <f t="shared" si="816"/>
        <v>950</v>
      </c>
      <c r="Q1155" s="48">
        <f t="shared" si="817"/>
        <v>10450</v>
      </c>
    </row>
    <row r="1156" spans="1:17" x14ac:dyDescent="0.25">
      <c r="A1156" s="25"/>
      <c r="B1156" s="25"/>
      <c r="C1156" s="25" t="s">
        <v>1502</v>
      </c>
      <c r="D1156" s="89" t="s">
        <v>1219</v>
      </c>
      <c r="E1156" s="57" t="s">
        <v>1223</v>
      </c>
      <c r="F1156" s="28">
        <v>100</v>
      </c>
      <c r="G1156" s="28">
        <v>1000</v>
      </c>
      <c r="H1156" s="28">
        <v>500</v>
      </c>
      <c r="I1156" s="28">
        <v>900</v>
      </c>
      <c r="J1156" s="50">
        <f t="shared" si="811"/>
        <v>2500</v>
      </c>
      <c r="K1156" s="50">
        <f t="shared" si="812"/>
        <v>12500</v>
      </c>
      <c r="L1156" s="30">
        <v>0.6</v>
      </c>
      <c r="M1156" s="30">
        <f t="shared" si="813"/>
        <v>300</v>
      </c>
      <c r="N1156" s="30">
        <f t="shared" si="814"/>
        <v>3000</v>
      </c>
      <c r="O1156" s="30">
        <f t="shared" si="815"/>
        <v>1500</v>
      </c>
      <c r="P1156" s="48">
        <f t="shared" si="816"/>
        <v>2700</v>
      </c>
      <c r="Q1156" s="48">
        <f t="shared" si="817"/>
        <v>7500</v>
      </c>
    </row>
    <row r="1157" spans="1:17" x14ac:dyDescent="0.25">
      <c r="A1157" s="25"/>
      <c r="B1157" s="25"/>
      <c r="C1157" s="25" t="s">
        <v>1503</v>
      </c>
      <c r="D1157" s="89" t="s">
        <v>1219</v>
      </c>
      <c r="E1157" s="57" t="s">
        <v>1224</v>
      </c>
      <c r="F1157" s="28">
        <v>50</v>
      </c>
      <c r="G1157" s="28">
        <v>30</v>
      </c>
      <c r="H1157" s="28">
        <v>10</v>
      </c>
      <c r="I1157" s="28">
        <v>50</v>
      </c>
      <c r="J1157" s="50">
        <f t="shared" si="811"/>
        <v>140</v>
      </c>
      <c r="K1157" s="50">
        <f t="shared" si="812"/>
        <v>700</v>
      </c>
      <c r="L1157" s="30">
        <v>6.5</v>
      </c>
      <c r="M1157" s="30">
        <f t="shared" si="813"/>
        <v>1625</v>
      </c>
      <c r="N1157" s="30">
        <f t="shared" si="814"/>
        <v>975</v>
      </c>
      <c r="O1157" s="30">
        <f t="shared" si="815"/>
        <v>325</v>
      </c>
      <c r="P1157" s="48">
        <f t="shared" si="816"/>
        <v>1625</v>
      </c>
      <c r="Q1157" s="48">
        <f t="shared" si="817"/>
        <v>4550</v>
      </c>
    </row>
    <row r="1158" spans="1:17" ht="30" x14ac:dyDescent="0.25">
      <c r="A1158" s="25"/>
      <c r="B1158" s="25"/>
      <c r="C1158" s="25" t="s">
        <v>1504</v>
      </c>
      <c r="D1158" s="89" t="s">
        <v>1225</v>
      </c>
      <c r="E1158" s="57" t="s">
        <v>1226</v>
      </c>
      <c r="F1158" s="28">
        <v>0</v>
      </c>
      <c r="G1158" s="28">
        <v>900</v>
      </c>
      <c r="H1158" s="28">
        <v>400</v>
      </c>
      <c r="I1158" s="28">
        <v>0</v>
      </c>
      <c r="J1158" s="50">
        <f t="shared" si="811"/>
        <v>1300</v>
      </c>
      <c r="K1158" s="50">
        <f t="shared" si="812"/>
        <v>6500</v>
      </c>
      <c r="L1158" s="30">
        <v>0.8</v>
      </c>
      <c r="M1158" s="30">
        <f t="shared" si="813"/>
        <v>0</v>
      </c>
      <c r="N1158" s="30">
        <f t="shared" si="814"/>
        <v>3600</v>
      </c>
      <c r="O1158" s="30">
        <f t="shared" si="815"/>
        <v>1600</v>
      </c>
      <c r="P1158" s="48">
        <f t="shared" si="816"/>
        <v>0</v>
      </c>
      <c r="Q1158" s="48">
        <f t="shared" si="817"/>
        <v>5200</v>
      </c>
    </row>
    <row r="1159" spans="1:17" ht="30" x14ac:dyDescent="0.25">
      <c r="A1159" s="25"/>
      <c r="B1159" s="25"/>
      <c r="C1159" s="25" t="s">
        <v>1505</v>
      </c>
      <c r="D1159" s="89" t="s">
        <v>1225</v>
      </c>
      <c r="E1159" s="57" t="s">
        <v>1227</v>
      </c>
      <c r="F1159" s="28" t="s">
        <v>15</v>
      </c>
      <c r="G1159" s="28" t="s">
        <v>15</v>
      </c>
      <c r="H1159" s="28" t="s">
        <v>15</v>
      </c>
      <c r="I1159" s="28" t="s">
        <v>15</v>
      </c>
      <c r="J1159" s="118" t="s">
        <v>15</v>
      </c>
      <c r="K1159" s="52" t="s">
        <v>15</v>
      </c>
      <c r="L1159" s="30" t="s">
        <v>15</v>
      </c>
      <c r="M1159" s="30"/>
      <c r="N1159" s="30"/>
      <c r="O1159" s="30"/>
      <c r="P1159" s="48"/>
      <c r="Q1159" s="156"/>
    </row>
    <row r="1160" spans="1:17" x14ac:dyDescent="0.25">
      <c r="A1160" s="25"/>
      <c r="B1160" s="25"/>
      <c r="C1160" s="25"/>
      <c r="D1160" s="89"/>
      <c r="E1160" s="132" t="s">
        <v>1228</v>
      </c>
      <c r="F1160" s="28">
        <v>0</v>
      </c>
      <c r="G1160" s="28">
        <v>6000</v>
      </c>
      <c r="H1160" s="28">
        <v>10000</v>
      </c>
      <c r="I1160" s="28">
        <v>650</v>
      </c>
      <c r="J1160" s="50">
        <f t="shared" ref="J1160:J1170" si="818">SUM(F1160:I1160)</f>
        <v>16650</v>
      </c>
      <c r="K1160" s="50">
        <f t="shared" ref="K1160:K1170" si="819">J1160*5</f>
        <v>83250</v>
      </c>
      <c r="L1160" s="30">
        <v>1</v>
      </c>
      <c r="M1160" s="30">
        <f t="shared" ref="M1160:M1163" si="820">F1160*L1160*5</f>
        <v>0</v>
      </c>
      <c r="N1160" s="30">
        <f t="shared" ref="N1160:N1163" si="821">G1160*L1160*5</f>
        <v>30000</v>
      </c>
      <c r="O1160" s="30">
        <f t="shared" ref="O1160:O1163" si="822">H1160*L1160*5</f>
        <v>50000</v>
      </c>
      <c r="P1160" s="48">
        <f>I1160*L1160*5</f>
        <v>3250</v>
      </c>
      <c r="Q1160" s="48">
        <f>L1160*K1160</f>
        <v>83250</v>
      </c>
    </row>
    <row r="1161" spans="1:17" x14ac:dyDescent="0.25">
      <c r="A1161" s="25"/>
      <c r="B1161" s="25"/>
      <c r="C1161" s="25"/>
      <c r="D1161" s="89"/>
      <c r="E1161" s="132" t="s">
        <v>1228</v>
      </c>
      <c r="F1161" s="28">
        <v>0</v>
      </c>
      <c r="G1161" s="28">
        <v>1000</v>
      </c>
      <c r="H1161" s="28">
        <v>600</v>
      </c>
      <c r="I1161" s="28">
        <v>50</v>
      </c>
      <c r="J1161" s="50">
        <f t="shared" si="818"/>
        <v>1650</v>
      </c>
      <c r="K1161" s="50">
        <f t="shared" si="819"/>
        <v>8250</v>
      </c>
      <c r="L1161" s="30">
        <v>1</v>
      </c>
      <c r="M1161" s="30">
        <f t="shared" si="820"/>
        <v>0</v>
      </c>
      <c r="N1161" s="30">
        <f t="shared" si="821"/>
        <v>5000</v>
      </c>
      <c r="O1161" s="30">
        <f t="shared" si="822"/>
        <v>3000</v>
      </c>
      <c r="P1161" s="48">
        <f>I1161*L1161*5</f>
        <v>250</v>
      </c>
      <c r="Q1161" s="48">
        <f>L1161*K1161</f>
        <v>8250</v>
      </c>
    </row>
    <row r="1162" spans="1:17" ht="30" x14ac:dyDescent="0.25">
      <c r="A1162" s="25"/>
      <c r="B1162" s="25"/>
      <c r="C1162" s="25" t="s">
        <v>1506</v>
      </c>
      <c r="D1162" s="89" t="s">
        <v>1225</v>
      </c>
      <c r="E1162" s="57" t="s">
        <v>1229</v>
      </c>
      <c r="F1162" s="28">
        <v>100</v>
      </c>
      <c r="G1162" s="28">
        <v>100</v>
      </c>
      <c r="H1162" s="28">
        <v>90</v>
      </c>
      <c r="I1162" s="28">
        <v>7000</v>
      </c>
      <c r="J1162" s="50">
        <f t="shared" si="818"/>
        <v>7290</v>
      </c>
      <c r="K1162" s="50">
        <f t="shared" si="819"/>
        <v>36450</v>
      </c>
      <c r="L1162" s="30">
        <v>3.9</v>
      </c>
      <c r="M1162" s="30">
        <f t="shared" si="820"/>
        <v>1950</v>
      </c>
      <c r="N1162" s="30">
        <f t="shared" si="821"/>
        <v>1950</v>
      </c>
      <c r="O1162" s="30">
        <f t="shared" si="822"/>
        <v>1755</v>
      </c>
      <c r="P1162" s="48">
        <f>I1162*L1162*5</f>
        <v>136500</v>
      </c>
      <c r="Q1162" s="48">
        <f>L1162*K1162</f>
        <v>142155</v>
      </c>
    </row>
    <row r="1163" spans="1:17" ht="30" x14ac:dyDescent="0.25">
      <c r="A1163" s="25"/>
      <c r="B1163" s="25"/>
      <c r="C1163" s="25" t="s">
        <v>1507</v>
      </c>
      <c r="D1163" s="89" t="s">
        <v>1225</v>
      </c>
      <c r="E1163" s="57" t="s">
        <v>1230</v>
      </c>
      <c r="F1163" s="28">
        <v>3000</v>
      </c>
      <c r="G1163" s="28">
        <v>4000</v>
      </c>
      <c r="H1163" s="28">
        <v>6500</v>
      </c>
      <c r="I1163" s="28">
        <v>100</v>
      </c>
      <c r="J1163" s="50">
        <f t="shared" si="818"/>
        <v>13600</v>
      </c>
      <c r="K1163" s="50">
        <f t="shared" si="819"/>
        <v>68000</v>
      </c>
      <c r="L1163" s="30">
        <v>3</v>
      </c>
      <c r="M1163" s="30">
        <f t="shared" si="820"/>
        <v>45000</v>
      </c>
      <c r="N1163" s="30">
        <f t="shared" si="821"/>
        <v>60000</v>
      </c>
      <c r="O1163" s="30">
        <f t="shared" si="822"/>
        <v>97500</v>
      </c>
      <c r="P1163" s="48">
        <f>I1163*L1163*5</f>
        <v>1500</v>
      </c>
      <c r="Q1163" s="48">
        <f>L1163*K1163</f>
        <v>204000</v>
      </c>
    </row>
    <row r="1164" spans="1:17" ht="29.25" customHeight="1" x14ac:dyDescent="0.25">
      <c r="A1164" s="25"/>
      <c r="B1164" s="25"/>
      <c r="C1164" s="25"/>
      <c r="D1164" s="89"/>
      <c r="E1164" s="57" t="s">
        <v>1231</v>
      </c>
      <c r="F1164" s="28"/>
      <c r="G1164" s="28"/>
      <c r="H1164" s="28"/>
      <c r="I1164" s="28"/>
      <c r="J1164" s="50"/>
      <c r="K1164" s="50"/>
      <c r="L1164" s="30"/>
      <c r="M1164" s="30"/>
      <c r="N1164" s="30"/>
      <c r="O1164" s="30"/>
      <c r="P1164" s="48"/>
      <c r="Q1164" s="48"/>
    </row>
    <row r="1165" spans="1:17" x14ac:dyDescent="0.25">
      <c r="A1165" s="25"/>
      <c r="B1165" s="25"/>
      <c r="C1165" s="25"/>
      <c r="D1165" s="89"/>
      <c r="E1165" s="57" t="s">
        <v>1232</v>
      </c>
      <c r="F1165" s="28"/>
      <c r="G1165" s="28"/>
      <c r="H1165" s="28"/>
      <c r="I1165" s="28"/>
      <c r="J1165" s="50"/>
      <c r="K1165" s="50"/>
      <c r="L1165" s="30"/>
      <c r="M1165" s="30"/>
      <c r="N1165" s="30"/>
      <c r="O1165" s="30"/>
      <c r="P1165" s="48"/>
      <c r="Q1165" s="48"/>
    </row>
    <row r="1166" spans="1:17" ht="33" customHeight="1" x14ac:dyDescent="0.25">
      <c r="A1166" s="25"/>
      <c r="B1166" s="25"/>
      <c r="C1166" s="25" t="s">
        <v>1508</v>
      </c>
      <c r="D1166" s="89" t="s">
        <v>1233</v>
      </c>
      <c r="E1166" s="57" t="s">
        <v>1234</v>
      </c>
      <c r="F1166" s="28">
        <v>20</v>
      </c>
      <c r="G1166" s="28">
        <v>500</v>
      </c>
      <c r="H1166" s="28">
        <v>1000</v>
      </c>
      <c r="I1166" s="28">
        <v>500</v>
      </c>
      <c r="J1166" s="50">
        <f t="shared" si="818"/>
        <v>2020</v>
      </c>
      <c r="K1166" s="50">
        <f t="shared" si="819"/>
        <v>10100</v>
      </c>
      <c r="L1166" s="30">
        <v>15</v>
      </c>
      <c r="M1166" s="30">
        <f t="shared" ref="M1166:M1167" si="823">F1166*L1166*5</f>
        <v>1500</v>
      </c>
      <c r="N1166" s="30">
        <f t="shared" ref="N1166:N1167" si="824">G1166*L1166*5</f>
        <v>37500</v>
      </c>
      <c r="O1166" s="30">
        <f t="shared" ref="O1166:O1167" si="825">H1166*L1166*5</f>
        <v>75000</v>
      </c>
      <c r="P1166" s="48">
        <f>I1166*L1166*5</f>
        <v>37500</v>
      </c>
      <c r="Q1166" s="48">
        <f>L1166*K1166</f>
        <v>151500</v>
      </c>
    </row>
    <row r="1167" spans="1:17" ht="30" x14ac:dyDescent="0.25">
      <c r="A1167" s="25"/>
      <c r="B1167" s="25"/>
      <c r="C1167" s="25" t="s">
        <v>1509</v>
      </c>
      <c r="D1167" s="89" t="s">
        <v>1235</v>
      </c>
      <c r="E1167" s="57" t="s">
        <v>1236</v>
      </c>
      <c r="F1167" s="28">
        <v>200</v>
      </c>
      <c r="G1167" s="28">
        <v>800</v>
      </c>
      <c r="H1167" s="28">
        <v>400</v>
      </c>
      <c r="I1167" s="28">
        <v>100</v>
      </c>
      <c r="J1167" s="50">
        <f t="shared" si="818"/>
        <v>1500</v>
      </c>
      <c r="K1167" s="50">
        <f t="shared" si="819"/>
        <v>7500</v>
      </c>
      <c r="L1167" s="30">
        <v>10</v>
      </c>
      <c r="M1167" s="30">
        <f t="shared" si="823"/>
        <v>10000</v>
      </c>
      <c r="N1167" s="30">
        <f t="shared" si="824"/>
        <v>40000</v>
      </c>
      <c r="O1167" s="30">
        <f t="shared" si="825"/>
        <v>20000</v>
      </c>
      <c r="P1167" s="48">
        <f>I1167*L1167*5</f>
        <v>5000</v>
      </c>
      <c r="Q1167" s="48">
        <f>L1167*K1167</f>
        <v>75000</v>
      </c>
    </row>
    <row r="1168" spans="1:17" x14ac:dyDescent="0.25">
      <c r="A1168" s="25"/>
      <c r="B1168" s="25"/>
      <c r="C1168" s="25"/>
      <c r="D1168" s="89"/>
      <c r="E1168" s="56" t="s">
        <v>1237</v>
      </c>
      <c r="F1168" s="28"/>
      <c r="G1168" s="28"/>
      <c r="H1168" s="28"/>
      <c r="I1168" s="28"/>
      <c r="J1168" s="50"/>
      <c r="K1168" s="50"/>
      <c r="L1168" s="30"/>
      <c r="M1168" s="30"/>
      <c r="N1168" s="30"/>
      <c r="O1168" s="30"/>
      <c r="P1168" s="48"/>
      <c r="Q1168" s="48"/>
    </row>
    <row r="1169" spans="1:17" x14ac:dyDescent="0.25">
      <c r="A1169" s="25"/>
      <c r="B1169" s="25"/>
      <c r="C1169" s="25"/>
      <c r="D1169" s="89"/>
      <c r="E1169" s="56" t="s">
        <v>1238</v>
      </c>
      <c r="F1169" s="28"/>
      <c r="G1169" s="28"/>
      <c r="H1169" s="28"/>
      <c r="I1169" s="28"/>
      <c r="J1169" s="50"/>
      <c r="K1169" s="50"/>
      <c r="L1169" s="30"/>
      <c r="M1169" s="30"/>
      <c r="N1169" s="30"/>
      <c r="O1169" s="30"/>
      <c r="P1169" s="48"/>
      <c r="Q1169" s="48"/>
    </row>
    <row r="1170" spans="1:17" ht="30" x14ac:dyDescent="0.25">
      <c r="A1170" s="25"/>
      <c r="B1170" s="25"/>
      <c r="C1170" s="25" t="s">
        <v>1510</v>
      </c>
      <c r="D1170" s="89" t="s">
        <v>1235</v>
      </c>
      <c r="E1170" s="57" t="s">
        <v>1239</v>
      </c>
      <c r="F1170" s="28">
        <v>100</v>
      </c>
      <c r="G1170" s="28">
        <v>500</v>
      </c>
      <c r="H1170" s="28">
        <v>400</v>
      </c>
      <c r="I1170" s="28">
        <v>200</v>
      </c>
      <c r="J1170" s="50">
        <f t="shared" si="818"/>
        <v>1200</v>
      </c>
      <c r="K1170" s="50">
        <f t="shared" si="819"/>
        <v>6000</v>
      </c>
      <c r="L1170" s="30">
        <v>5</v>
      </c>
      <c r="M1170" s="30">
        <f t="shared" ref="M1170" si="826">F1170*L1170*5</f>
        <v>2500</v>
      </c>
      <c r="N1170" s="30">
        <f t="shared" ref="N1170" si="827">G1170*L1170*5</f>
        <v>12500</v>
      </c>
      <c r="O1170" s="30">
        <f t="shared" ref="O1170" si="828">H1170*L1170*5</f>
        <v>10000</v>
      </c>
      <c r="P1170" s="48">
        <f>I1170*L1170*5</f>
        <v>5000</v>
      </c>
      <c r="Q1170" s="48">
        <f>L1170*K1170</f>
        <v>30000</v>
      </c>
    </row>
    <row r="1171" spans="1:17" ht="36.75" customHeight="1" x14ac:dyDescent="0.25">
      <c r="A1171" s="25"/>
      <c r="B1171" s="25"/>
      <c r="C1171" s="25"/>
      <c r="D1171" s="89"/>
      <c r="E1171" s="56" t="s">
        <v>1240</v>
      </c>
      <c r="F1171" s="28"/>
      <c r="G1171" s="28"/>
      <c r="H1171" s="28"/>
      <c r="I1171" s="28"/>
      <c r="J1171" s="50"/>
      <c r="K1171" s="50"/>
      <c r="L1171" s="30"/>
      <c r="M1171" s="30"/>
      <c r="N1171" s="30"/>
      <c r="O1171" s="30"/>
      <c r="P1171" s="48"/>
      <c r="Q1171" s="48"/>
    </row>
    <row r="1172" spans="1:17" ht="35.25" customHeight="1" x14ac:dyDescent="0.25">
      <c r="A1172" s="25"/>
      <c r="B1172" s="25"/>
      <c r="C1172" s="25"/>
      <c r="D1172" s="89"/>
      <c r="E1172" s="56" t="s">
        <v>1241</v>
      </c>
      <c r="F1172" s="28"/>
      <c r="G1172" s="28"/>
      <c r="H1172" s="28"/>
      <c r="I1172" s="28"/>
      <c r="J1172" s="50"/>
      <c r="K1172" s="50"/>
      <c r="L1172" s="30"/>
      <c r="M1172" s="30"/>
      <c r="N1172" s="30"/>
      <c r="O1172" s="30"/>
      <c r="P1172" s="48"/>
      <c r="Q1172" s="48"/>
    </row>
    <row r="1173" spans="1:17" s="127" customFormat="1" ht="30" customHeight="1" x14ac:dyDescent="0.2">
      <c r="A1173" s="25"/>
      <c r="B1173" s="25"/>
      <c r="C1173" s="25" t="s">
        <v>1511</v>
      </c>
      <c r="D1173" s="89" t="s">
        <v>1235</v>
      </c>
      <c r="E1173" s="57" t="s">
        <v>1242</v>
      </c>
      <c r="F1173" s="28">
        <v>50</v>
      </c>
      <c r="G1173" s="28">
        <v>0</v>
      </c>
      <c r="H1173" s="28">
        <v>300</v>
      </c>
      <c r="I1173" s="28">
        <v>200</v>
      </c>
      <c r="J1173" s="50">
        <f t="shared" ref="J1173:J1183" si="829">SUM(F1173:I1173)</f>
        <v>550</v>
      </c>
      <c r="K1173" s="50">
        <f t="shared" ref="K1173:K1183" si="830">J1173*5</f>
        <v>2750</v>
      </c>
      <c r="L1173" s="30">
        <v>2.5</v>
      </c>
      <c r="M1173" s="30">
        <f t="shared" ref="M1173:M1183" si="831">F1173*L1173*5</f>
        <v>625</v>
      </c>
      <c r="N1173" s="30">
        <f t="shared" ref="N1173:N1183" si="832">G1173*L1173*5</f>
        <v>0</v>
      </c>
      <c r="O1173" s="30">
        <f t="shared" ref="O1173:O1183" si="833">H1173*L1173*5</f>
        <v>3750</v>
      </c>
      <c r="P1173" s="48">
        <f t="shared" ref="P1173:P1183" si="834">I1173*L1173*5</f>
        <v>2500</v>
      </c>
      <c r="Q1173" s="48">
        <f t="shared" ref="Q1173:Q1183" si="835">L1173*K1173</f>
        <v>6875</v>
      </c>
    </row>
    <row r="1174" spans="1:17" s="127" customFormat="1" ht="22.5" customHeight="1" x14ac:dyDescent="0.2">
      <c r="A1174" s="25"/>
      <c r="B1174" s="25"/>
      <c r="C1174" s="25" t="s">
        <v>1512</v>
      </c>
      <c r="D1174" s="89" t="s">
        <v>1235</v>
      </c>
      <c r="E1174" s="57" t="s">
        <v>1243</v>
      </c>
      <c r="F1174" s="28">
        <v>100</v>
      </c>
      <c r="G1174" s="28">
        <v>200</v>
      </c>
      <c r="H1174" s="28">
        <v>150</v>
      </c>
      <c r="I1174" s="28">
        <v>200</v>
      </c>
      <c r="J1174" s="50">
        <f t="shared" si="829"/>
        <v>650</v>
      </c>
      <c r="K1174" s="50">
        <f t="shared" si="830"/>
        <v>3250</v>
      </c>
      <c r="L1174" s="30">
        <v>6</v>
      </c>
      <c r="M1174" s="30">
        <f t="shared" si="831"/>
        <v>3000</v>
      </c>
      <c r="N1174" s="30">
        <f t="shared" si="832"/>
        <v>6000</v>
      </c>
      <c r="O1174" s="30">
        <f t="shared" si="833"/>
        <v>4500</v>
      </c>
      <c r="P1174" s="48">
        <f t="shared" si="834"/>
        <v>6000</v>
      </c>
      <c r="Q1174" s="48">
        <f t="shared" si="835"/>
        <v>19500</v>
      </c>
    </row>
    <row r="1175" spans="1:17" ht="36.75" customHeight="1" x14ac:dyDescent="0.25">
      <c r="A1175" s="25"/>
      <c r="B1175" s="25"/>
      <c r="C1175" s="25" t="s">
        <v>1513</v>
      </c>
      <c r="D1175" s="89" t="s">
        <v>63</v>
      </c>
      <c r="E1175" s="57" t="s">
        <v>1244</v>
      </c>
      <c r="F1175" s="28">
        <v>1000</v>
      </c>
      <c r="G1175" s="28">
        <v>1000</v>
      </c>
      <c r="H1175" s="28">
        <v>30</v>
      </c>
      <c r="I1175" s="28">
        <v>2000</v>
      </c>
      <c r="J1175" s="50">
        <f t="shared" si="829"/>
        <v>4030</v>
      </c>
      <c r="K1175" s="50">
        <f t="shared" si="830"/>
        <v>20150</v>
      </c>
      <c r="L1175" s="30">
        <v>0.6</v>
      </c>
      <c r="M1175" s="30">
        <f t="shared" si="831"/>
        <v>3000</v>
      </c>
      <c r="N1175" s="30">
        <f t="shared" si="832"/>
        <v>3000</v>
      </c>
      <c r="O1175" s="30">
        <f t="shared" si="833"/>
        <v>90</v>
      </c>
      <c r="P1175" s="48">
        <f t="shared" si="834"/>
        <v>6000</v>
      </c>
      <c r="Q1175" s="48">
        <f t="shared" si="835"/>
        <v>12090</v>
      </c>
    </row>
    <row r="1176" spans="1:17" s="144" customFormat="1" x14ac:dyDescent="0.2">
      <c r="A1176" s="25"/>
      <c r="B1176" s="25"/>
      <c r="C1176" s="25" t="s">
        <v>1514</v>
      </c>
      <c r="D1176" s="89" t="s">
        <v>1245</v>
      </c>
      <c r="E1176" s="57" t="s">
        <v>1246</v>
      </c>
      <c r="F1176" s="28">
        <v>0</v>
      </c>
      <c r="G1176" s="28">
        <v>20</v>
      </c>
      <c r="H1176" s="28">
        <v>20</v>
      </c>
      <c r="I1176" s="28">
        <v>0</v>
      </c>
      <c r="J1176" s="50">
        <f t="shared" si="829"/>
        <v>40</v>
      </c>
      <c r="K1176" s="50">
        <f t="shared" si="830"/>
        <v>200</v>
      </c>
      <c r="L1176" s="30">
        <v>17</v>
      </c>
      <c r="M1176" s="30">
        <f t="shared" si="831"/>
        <v>0</v>
      </c>
      <c r="N1176" s="30">
        <f t="shared" si="832"/>
        <v>1700</v>
      </c>
      <c r="O1176" s="30">
        <f t="shared" si="833"/>
        <v>1700</v>
      </c>
      <c r="P1176" s="48">
        <f t="shared" si="834"/>
        <v>0</v>
      </c>
      <c r="Q1176" s="48">
        <f t="shared" si="835"/>
        <v>3400</v>
      </c>
    </row>
    <row r="1177" spans="1:17" s="144" customFormat="1" x14ac:dyDescent="0.2">
      <c r="A1177" s="25"/>
      <c r="B1177" s="25"/>
      <c r="C1177" s="25" t="s">
        <v>1515</v>
      </c>
      <c r="D1177" s="89" t="s">
        <v>1245</v>
      </c>
      <c r="E1177" s="57" t="s">
        <v>1247</v>
      </c>
      <c r="F1177" s="28">
        <v>0</v>
      </c>
      <c r="G1177" s="28">
        <v>20</v>
      </c>
      <c r="H1177" s="28">
        <v>20</v>
      </c>
      <c r="I1177" s="28">
        <v>0</v>
      </c>
      <c r="J1177" s="50">
        <f t="shared" si="829"/>
        <v>40</v>
      </c>
      <c r="K1177" s="50">
        <f t="shared" si="830"/>
        <v>200</v>
      </c>
      <c r="L1177" s="30">
        <v>23</v>
      </c>
      <c r="M1177" s="30">
        <f t="shared" si="831"/>
        <v>0</v>
      </c>
      <c r="N1177" s="30">
        <f t="shared" si="832"/>
        <v>2300</v>
      </c>
      <c r="O1177" s="30">
        <f t="shared" si="833"/>
        <v>2300</v>
      </c>
      <c r="P1177" s="48">
        <f t="shared" si="834"/>
        <v>0</v>
      </c>
      <c r="Q1177" s="48">
        <f t="shared" si="835"/>
        <v>4600</v>
      </c>
    </row>
    <row r="1178" spans="1:17" x14ac:dyDescent="0.25">
      <c r="A1178" s="25"/>
      <c r="B1178" s="25"/>
      <c r="C1178" s="25" t="s">
        <v>1516</v>
      </c>
      <c r="D1178" s="89" t="s">
        <v>1248</v>
      </c>
      <c r="E1178" s="57" t="s">
        <v>1249</v>
      </c>
      <c r="F1178" s="28">
        <v>80</v>
      </c>
      <c r="G1178" s="28">
        <v>40</v>
      </c>
      <c r="H1178" s="28">
        <v>20</v>
      </c>
      <c r="I1178" s="28">
        <v>40</v>
      </c>
      <c r="J1178" s="50">
        <f t="shared" si="829"/>
        <v>180</v>
      </c>
      <c r="K1178" s="50">
        <f t="shared" si="830"/>
        <v>900</v>
      </c>
      <c r="L1178" s="30">
        <v>6</v>
      </c>
      <c r="M1178" s="30">
        <f t="shared" si="831"/>
        <v>2400</v>
      </c>
      <c r="N1178" s="30">
        <f t="shared" si="832"/>
        <v>1200</v>
      </c>
      <c r="O1178" s="30">
        <f t="shared" si="833"/>
        <v>600</v>
      </c>
      <c r="P1178" s="48">
        <f t="shared" si="834"/>
        <v>1200</v>
      </c>
      <c r="Q1178" s="48">
        <f t="shared" si="835"/>
        <v>5400</v>
      </c>
    </row>
    <row r="1179" spans="1:17" x14ac:dyDescent="0.25">
      <c r="A1179" s="25"/>
      <c r="B1179" s="25"/>
      <c r="C1179" s="25" t="s">
        <v>1517</v>
      </c>
      <c r="D1179" s="89" t="s">
        <v>1250</v>
      </c>
      <c r="E1179" s="57" t="s">
        <v>1251</v>
      </c>
      <c r="F1179" s="28">
        <v>100</v>
      </c>
      <c r="G1179" s="28">
        <v>300</v>
      </c>
      <c r="H1179" s="28">
        <v>10</v>
      </c>
      <c r="I1179" s="28">
        <v>100</v>
      </c>
      <c r="J1179" s="50">
        <f t="shared" si="829"/>
        <v>510</v>
      </c>
      <c r="K1179" s="50">
        <f t="shared" si="830"/>
        <v>2550</v>
      </c>
      <c r="L1179" s="30">
        <v>6</v>
      </c>
      <c r="M1179" s="30">
        <f t="shared" si="831"/>
        <v>3000</v>
      </c>
      <c r="N1179" s="30">
        <f t="shared" si="832"/>
        <v>9000</v>
      </c>
      <c r="O1179" s="30">
        <f t="shared" si="833"/>
        <v>300</v>
      </c>
      <c r="P1179" s="48">
        <f t="shared" si="834"/>
        <v>3000</v>
      </c>
      <c r="Q1179" s="48">
        <f t="shared" si="835"/>
        <v>15300</v>
      </c>
    </row>
    <row r="1180" spans="1:17" x14ac:dyDescent="0.25">
      <c r="A1180" s="25"/>
      <c r="B1180" s="25"/>
      <c r="C1180" s="25" t="s">
        <v>1518</v>
      </c>
      <c r="D1180" s="89" t="s">
        <v>1252</v>
      </c>
      <c r="E1180" s="57" t="s">
        <v>1253</v>
      </c>
      <c r="F1180" s="28"/>
      <c r="G1180" s="28"/>
      <c r="H1180" s="28">
        <v>10</v>
      </c>
      <c r="I1180" s="28">
        <v>60</v>
      </c>
      <c r="J1180" s="50">
        <f t="shared" si="829"/>
        <v>70</v>
      </c>
      <c r="K1180" s="50">
        <f t="shared" si="830"/>
        <v>350</v>
      </c>
      <c r="L1180" s="30">
        <v>15</v>
      </c>
      <c r="M1180" s="30">
        <f t="shared" si="831"/>
        <v>0</v>
      </c>
      <c r="N1180" s="30">
        <f t="shared" si="832"/>
        <v>0</v>
      </c>
      <c r="O1180" s="30">
        <f t="shared" si="833"/>
        <v>750</v>
      </c>
      <c r="P1180" s="48">
        <f t="shared" si="834"/>
        <v>4500</v>
      </c>
      <c r="Q1180" s="48">
        <f t="shared" si="835"/>
        <v>5250</v>
      </c>
    </row>
    <row r="1181" spans="1:17" x14ac:dyDescent="0.25">
      <c r="A1181" s="25"/>
      <c r="B1181" s="25"/>
      <c r="C1181" s="25" t="s">
        <v>1519</v>
      </c>
      <c r="D1181" s="89" t="s">
        <v>1254</v>
      </c>
      <c r="E1181" s="57" t="s">
        <v>1255</v>
      </c>
      <c r="F1181" s="28">
        <v>0</v>
      </c>
      <c r="G1181" s="28">
        <v>200</v>
      </c>
      <c r="H1181" s="28">
        <v>100</v>
      </c>
      <c r="I1181" s="28">
        <v>200</v>
      </c>
      <c r="J1181" s="50">
        <f t="shared" si="829"/>
        <v>500</v>
      </c>
      <c r="K1181" s="50">
        <f t="shared" si="830"/>
        <v>2500</v>
      </c>
      <c r="L1181" s="30">
        <v>5</v>
      </c>
      <c r="M1181" s="30">
        <f t="shared" si="831"/>
        <v>0</v>
      </c>
      <c r="N1181" s="30">
        <f t="shared" si="832"/>
        <v>5000</v>
      </c>
      <c r="O1181" s="30">
        <f t="shared" si="833"/>
        <v>2500</v>
      </c>
      <c r="P1181" s="48">
        <f t="shared" si="834"/>
        <v>5000</v>
      </c>
      <c r="Q1181" s="48">
        <f t="shared" si="835"/>
        <v>12500</v>
      </c>
    </row>
    <row r="1182" spans="1:17" s="144" customFormat="1" x14ac:dyDescent="0.2">
      <c r="A1182" s="25"/>
      <c r="B1182" s="25"/>
      <c r="C1182" s="25" t="s">
        <v>1520</v>
      </c>
      <c r="D1182" s="89" t="s">
        <v>1256</v>
      </c>
      <c r="E1182" s="57" t="s">
        <v>1257</v>
      </c>
      <c r="F1182" s="28">
        <v>0</v>
      </c>
      <c r="G1182" s="28">
        <v>0</v>
      </c>
      <c r="H1182" s="28">
        <v>5</v>
      </c>
      <c r="I1182" s="28">
        <v>20</v>
      </c>
      <c r="J1182" s="50">
        <f t="shared" si="829"/>
        <v>25</v>
      </c>
      <c r="K1182" s="50">
        <f t="shared" si="830"/>
        <v>125</v>
      </c>
      <c r="L1182" s="30">
        <v>60</v>
      </c>
      <c r="M1182" s="30">
        <f t="shared" si="831"/>
        <v>0</v>
      </c>
      <c r="N1182" s="30">
        <f t="shared" si="832"/>
        <v>0</v>
      </c>
      <c r="O1182" s="30">
        <f t="shared" si="833"/>
        <v>1500</v>
      </c>
      <c r="P1182" s="48">
        <f t="shared" si="834"/>
        <v>6000</v>
      </c>
      <c r="Q1182" s="48">
        <f t="shared" si="835"/>
        <v>7500</v>
      </c>
    </row>
    <row r="1183" spans="1:17" s="127" customFormat="1" x14ac:dyDescent="0.2">
      <c r="A1183" s="25"/>
      <c r="B1183" s="25"/>
      <c r="C1183" s="25" t="s">
        <v>1521</v>
      </c>
      <c r="D1183" s="89" t="s">
        <v>1258</v>
      </c>
      <c r="E1183" s="57" t="s">
        <v>1259</v>
      </c>
      <c r="F1183" s="28">
        <v>0</v>
      </c>
      <c r="G1183" s="28">
        <v>0</v>
      </c>
      <c r="H1183" s="28">
        <v>10</v>
      </c>
      <c r="I1183" s="28">
        <v>150</v>
      </c>
      <c r="J1183" s="50">
        <f t="shared" si="829"/>
        <v>160</v>
      </c>
      <c r="K1183" s="50">
        <f t="shared" si="830"/>
        <v>800</v>
      </c>
      <c r="L1183" s="30">
        <v>5</v>
      </c>
      <c r="M1183" s="30">
        <f t="shared" si="831"/>
        <v>0</v>
      </c>
      <c r="N1183" s="30">
        <f t="shared" si="832"/>
        <v>0</v>
      </c>
      <c r="O1183" s="30">
        <f t="shared" si="833"/>
        <v>250</v>
      </c>
      <c r="P1183" s="48">
        <f t="shared" si="834"/>
        <v>3750</v>
      </c>
      <c r="Q1183" s="48">
        <f t="shared" si="835"/>
        <v>4000</v>
      </c>
    </row>
    <row r="1184" spans="1:17" s="9" customFormat="1" ht="21" x14ac:dyDescent="0.25">
      <c r="A1184" s="10"/>
      <c r="B1184" s="10"/>
      <c r="C1184" s="11"/>
      <c r="D1184" s="12"/>
      <c r="E1184" s="32"/>
      <c r="F1184" s="14"/>
      <c r="G1184" s="14"/>
      <c r="H1184" s="14"/>
      <c r="I1184" s="14"/>
      <c r="J1184" s="15"/>
      <c r="K1184" s="15"/>
      <c r="L1184" s="16"/>
      <c r="M1184" s="17">
        <f>SUM(M1153:M1183)</f>
        <v>75025</v>
      </c>
      <c r="N1184" s="17">
        <f t="shared" ref="N1184:Q1184" si="836">SUM(N1153:N1183)</f>
        <v>230225</v>
      </c>
      <c r="O1184" s="17">
        <f t="shared" si="836"/>
        <v>294045</v>
      </c>
      <c r="P1184" s="17">
        <f t="shared" si="836"/>
        <v>236037.5</v>
      </c>
      <c r="Q1184" s="18">
        <f t="shared" si="836"/>
        <v>835332.5</v>
      </c>
    </row>
    <row r="1185" spans="1:17" s="9" customFormat="1" ht="21" x14ac:dyDescent="0.25">
      <c r="A1185" s="10"/>
      <c r="B1185" s="10"/>
      <c r="C1185" s="11"/>
      <c r="D1185" s="12"/>
      <c r="E1185" s="32"/>
      <c r="F1185" s="14"/>
      <c r="G1185" s="14"/>
      <c r="H1185" s="14"/>
      <c r="I1185" s="14"/>
      <c r="J1185" s="15"/>
      <c r="K1185" s="15"/>
      <c r="L1185" s="16"/>
      <c r="M1185" s="17"/>
      <c r="N1185" s="17"/>
      <c r="O1185" s="17"/>
      <c r="P1185" s="17"/>
      <c r="Q1185" s="18"/>
    </row>
    <row r="1186" spans="1:17" s="9" customFormat="1" ht="21" x14ac:dyDescent="0.25">
      <c r="A1186" s="10"/>
      <c r="B1186" s="10"/>
      <c r="C1186" s="11"/>
      <c r="D1186" s="12"/>
      <c r="E1186" s="32"/>
      <c r="F1186" s="14"/>
      <c r="G1186" s="14"/>
      <c r="H1186" s="14"/>
      <c r="I1186" s="14"/>
      <c r="J1186" s="15"/>
      <c r="K1186" s="15"/>
      <c r="L1186" s="16"/>
      <c r="M1186" s="17"/>
      <c r="N1186" s="17"/>
      <c r="O1186" s="17"/>
      <c r="P1186" s="17"/>
      <c r="Q1186" s="18"/>
    </row>
    <row r="1187" spans="1:17" ht="21" x14ac:dyDescent="0.25">
      <c r="A1187" s="135">
        <v>152</v>
      </c>
      <c r="B1187" s="19" t="s">
        <v>1340</v>
      </c>
      <c r="C1187" s="136"/>
      <c r="D1187" s="136"/>
      <c r="E1187" s="22" t="s">
        <v>1260</v>
      </c>
      <c r="F1187" s="137"/>
      <c r="G1187" s="150"/>
      <c r="H1187" s="150"/>
      <c r="I1187" s="137"/>
      <c r="J1187" s="138"/>
      <c r="K1187" s="139"/>
      <c r="L1187" s="140"/>
      <c r="M1187" s="140"/>
      <c r="N1187" s="140"/>
      <c r="O1187" s="140"/>
      <c r="P1187" s="141"/>
      <c r="Q1187" s="149"/>
    </row>
    <row r="1188" spans="1:17" x14ac:dyDescent="0.25">
      <c r="A1188" s="25"/>
      <c r="B1188" s="25"/>
      <c r="C1188" s="25"/>
      <c r="D1188" s="89" t="s">
        <v>1261</v>
      </c>
      <c r="E1188" s="57" t="s">
        <v>1262</v>
      </c>
      <c r="F1188" s="28"/>
      <c r="G1188" s="28">
        <v>200</v>
      </c>
      <c r="H1188" s="28">
        <v>10</v>
      </c>
      <c r="I1188" s="28">
        <v>5</v>
      </c>
      <c r="J1188" s="50">
        <f t="shared" ref="J1188:J1192" si="837">SUM(F1188:I1188)</f>
        <v>215</v>
      </c>
      <c r="K1188" s="50">
        <f t="shared" ref="K1188:K1192" si="838">J1188*5</f>
        <v>1075</v>
      </c>
      <c r="L1188" s="110">
        <v>7</v>
      </c>
      <c r="M1188" s="30">
        <f t="shared" ref="M1188:M1192" si="839">F1188*L1188*5</f>
        <v>0</v>
      </c>
      <c r="N1188" s="30">
        <f t="shared" ref="N1188:N1192" si="840">G1188*L1188*5</f>
        <v>7000</v>
      </c>
      <c r="O1188" s="30">
        <f t="shared" ref="O1188:O1192" si="841">H1188*L1188*5</f>
        <v>350</v>
      </c>
      <c r="P1188" s="48">
        <f>I1188*L1188*5</f>
        <v>175</v>
      </c>
      <c r="Q1188" s="48">
        <f>L1188*K1188</f>
        <v>7525</v>
      </c>
    </row>
    <row r="1189" spans="1:17" s="9" customFormat="1" ht="21" x14ac:dyDescent="0.25">
      <c r="A1189" s="10"/>
      <c r="B1189" s="10"/>
      <c r="C1189" s="11"/>
      <c r="D1189" s="12"/>
      <c r="E1189" s="32"/>
      <c r="F1189" s="14"/>
      <c r="G1189" s="14"/>
      <c r="H1189" s="14"/>
      <c r="I1189" s="14"/>
      <c r="J1189" s="15"/>
      <c r="K1189" s="15"/>
      <c r="L1189" s="16"/>
      <c r="M1189" s="17">
        <f>SUM(M1188)</f>
        <v>0</v>
      </c>
      <c r="N1189" s="17">
        <f t="shared" ref="N1189:Q1189" si="842">SUM(N1188)</f>
        <v>7000</v>
      </c>
      <c r="O1189" s="17">
        <f t="shared" si="842"/>
        <v>350</v>
      </c>
      <c r="P1189" s="17">
        <f t="shared" si="842"/>
        <v>175</v>
      </c>
      <c r="Q1189" s="18">
        <f t="shared" si="842"/>
        <v>7525</v>
      </c>
    </row>
    <row r="1190" spans="1:17" s="9" customFormat="1" ht="21" x14ac:dyDescent="0.25">
      <c r="A1190" s="10"/>
      <c r="B1190" s="10"/>
      <c r="C1190" s="11"/>
      <c r="D1190" s="12"/>
      <c r="E1190" s="32"/>
      <c r="F1190" s="14"/>
      <c r="G1190" s="14"/>
      <c r="H1190" s="14"/>
      <c r="I1190" s="14"/>
      <c r="J1190" s="15"/>
      <c r="K1190" s="15"/>
      <c r="L1190" s="16"/>
      <c r="M1190" s="17"/>
      <c r="N1190" s="17"/>
      <c r="O1190" s="17"/>
      <c r="P1190" s="17"/>
      <c r="Q1190" s="18"/>
    </row>
    <row r="1191" spans="1:17" ht="21" x14ac:dyDescent="0.25">
      <c r="A1191" s="135">
        <v>153</v>
      </c>
      <c r="B1191" s="19" t="s">
        <v>1340</v>
      </c>
      <c r="C1191" s="136"/>
      <c r="D1191" s="136"/>
      <c r="E1191" s="22" t="s">
        <v>1263</v>
      </c>
      <c r="F1191" s="137"/>
      <c r="G1191" s="150"/>
      <c r="H1191" s="150"/>
      <c r="I1191" s="137"/>
      <c r="J1191" s="138"/>
      <c r="K1191" s="139"/>
      <c r="L1191" s="140"/>
      <c r="M1191" s="140"/>
      <c r="N1191" s="140"/>
      <c r="O1191" s="140"/>
      <c r="P1191" s="141"/>
      <c r="Q1191" s="149"/>
    </row>
    <row r="1192" spans="1:17" x14ac:dyDescent="0.25">
      <c r="A1192" s="25"/>
      <c r="B1192" s="25"/>
      <c r="C1192" s="25"/>
      <c r="D1192" s="89" t="s">
        <v>1264</v>
      </c>
      <c r="E1192" s="57" t="s">
        <v>1265</v>
      </c>
      <c r="F1192" s="28"/>
      <c r="G1192" s="28">
        <v>200</v>
      </c>
      <c r="H1192" s="28">
        <v>50</v>
      </c>
      <c r="I1192" s="28"/>
      <c r="J1192" s="50">
        <f t="shared" si="837"/>
        <v>250</v>
      </c>
      <c r="K1192" s="50">
        <f t="shared" si="838"/>
        <v>1250</v>
      </c>
      <c r="L1192" s="30">
        <v>150</v>
      </c>
      <c r="M1192" s="30">
        <f t="shared" si="839"/>
        <v>0</v>
      </c>
      <c r="N1192" s="30">
        <f t="shared" si="840"/>
        <v>150000</v>
      </c>
      <c r="O1192" s="30">
        <f t="shared" si="841"/>
        <v>37500</v>
      </c>
      <c r="P1192" s="48">
        <f>I1192*L1192*5</f>
        <v>0</v>
      </c>
      <c r="Q1192" s="48">
        <f>L1192*K1192</f>
        <v>187500</v>
      </c>
    </row>
    <row r="1193" spans="1:17" s="9" customFormat="1" ht="21" x14ac:dyDescent="0.25">
      <c r="A1193" s="10"/>
      <c r="B1193" s="10"/>
      <c r="C1193" s="11"/>
      <c r="D1193" s="12"/>
      <c r="E1193" s="32"/>
      <c r="F1193" s="14"/>
      <c r="G1193" s="14"/>
      <c r="H1193" s="14"/>
      <c r="I1193" s="14"/>
      <c r="J1193" s="15"/>
      <c r="K1193" s="15"/>
      <c r="L1193" s="16"/>
      <c r="M1193" s="17">
        <f>SUM(M1192)</f>
        <v>0</v>
      </c>
      <c r="N1193" s="17">
        <f t="shared" ref="N1193:Q1193" si="843">SUM(N1192)</f>
        <v>150000</v>
      </c>
      <c r="O1193" s="17">
        <f t="shared" si="843"/>
        <v>37500</v>
      </c>
      <c r="P1193" s="17">
        <f t="shared" si="843"/>
        <v>0</v>
      </c>
      <c r="Q1193" s="18">
        <f t="shared" si="843"/>
        <v>187500</v>
      </c>
    </row>
    <row r="1194" spans="1:17" s="9" customFormat="1" ht="21" x14ac:dyDescent="0.25">
      <c r="A1194" s="10"/>
      <c r="B1194" s="10"/>
      <c r="C1194" s="11"/>
      <c r="D1194" s="12"/>
      <c r="E1194" s="32"/>
      <c r="F1194" s="14"/>
      <c r="G1194" s="14"/>
      <c r="H1194" s="14"/>
      <c r="I1194" s="14"/>
      <c r="J1194" s="15"/>
      <c r="K1194" s="15"/>
      <c r="L1194" s="16"/>
      <c r="M1194" s="17"/>
      <c r="N1194" s="17"/>
      <c r="O1194" s="17"/>
      <c r="P1194" s="17"/>
      <c r="Q1194" s="18"/>
    </row>
    <row r="1195" spans="1:17" ht="21" x14ac:dyDescent="0.25">
      <c r="A1195" s="135">
        <v>154</v>
      </c>
      <c r="B1195" s="19" t="s">
        <v>1340</v>
      </c>
      <c r="C1195" s="136"/>
      <c r="D1195" s="136"/>
      <c r="E1195" s="22" t="s">
        <v>1266</v>
      </c>
      <c r="F1195" s="150"/>
      <c r="G1195" s="150"/>
      <c r="H1195" s="150"/>
      <c r="I1195" s="137"/>
      <c r="J1195" s="138"/>
      <c r="K1195" s="139"/>
      <c r="L1195" s="140"/>
      <c r="M1195" s="140"/>
      <c r="N1195" s="140"/>
      <c r="O1195" s="140"/>
      <c r="P1195" s="141"/>
      <c r="Q1195" s="149"/>
    </row>
    <row r="1196" spans="1:17" x14ac:dyDescent="0.25">
      <c r="A1196" s="81"/>
      <c r="B1196" s="81"/>
      <c r="C1196" s="25" t="s">
        <v>1184</v>
      </c>
      <c r="D1196" s="89" t="s">
        <v>1267</v>
      </c>
      <c r="E1196" s="57" t="s">
        <v>1268</v>
      </c>
      <c r="F1196" s="28">
        <v>0</v>
      </c>
      <c r="G1196" s="28">
        <v>50</v>
      </c>
      <c r="H1196" s="28">
        <v>20</v>
      </c>
      <c r="I1196" s="28">
        <v>50</v>
      </c>
      <c r="J1196" s="50">
        <f t="shared" ref="J1196:J1231" si="844">SUM(F1196:I1196)</f>
        <v>120</v>
      </c>
      <c r="K1196" s="50">
        <f t="shared" ref="K1196:K1231" si="845">J1196*5</f>
        <v>600</v>
      </c>
      <c r="L1196" s="30">
        <v>18</v>
      </c>
      <c r="M1196" s="30">
        <f t="shared" ref="M1196:M1231" si="846">F1196*L1196*5</f>
        <v>0</v>
      </c>
      <c r="N1196" s="30">
        <f t="shared" ref="N1196:N1231" si="847">G1196*L1196*5</f>
        <v>4500</v>
      </c>
      <c r="O1196" s="30">
        <f t="shared" ref="O1196:O1231" si="848">H1196*L1196*5</f>
        <v>1800</v>
      </c>
      <c r="P1196" s="48">
        <f t="shared" ref="P1196:P1200" si="849">I1196*L1196*5</f>
        <v>4500</v>
      </c>
      <c r="Q1196" s="48">
        <f t="shared" ref="Q1196:Q1200" si="850">L1196*K1196</f>
        <v>10800</v>
      </c>
    </row>
    <row r="1197" spans="1:17" x14ac:dyDescent="0.25">
      <c r="A1197" s="81"/>
      <c r="B1197" s="81"/>
      <c r="C1197" s="25" t="s">
        <v>1522</v>
      </c>
      <c r="D1197" s="89" t="s">
        <v>1269</v>
      </c>
      <c r="E1197" s="57" t="s">
        <v>1270</v>
      </c>
      <c r="F1197" s="28">
        <v>0</v>
      </c>
      <c r="G1197" s="28">
        <v>200</v>
      </c>
      <c r="H1197" s="28">
        <v>150</v>
      </c>
      <c r="I1197" s="28">
        <v>150</v>
      </c>
      <c r="J1197" s="50">
        <f t="shared" si="844"/>
        <v>500</v>
      </c>
      <c r="K1197" s="50">
        <f t="shared" si="845"/>
        <v>2500</v>
      </c>
      <c r="L1197" s="30">
        <v>20</v>
      </c>
      <c r="M1197" s="30">
        <f t="shared" si="846"/>
        <v>0</v>
      </c>
      <c r="N1197" s="30">
        <f t="shared" si="847"/>
        <v>20000</v>
      </c>
      <c r="O1197" s="30">
        <f t="shared" si="848"/>
        <v>15000</v>
      </c>
      <c r="P1197" s="48">
        <f t="shared" si="849"/>
        <v>15000</v>
      </c>
      <c r="Q1197" s="48">
        <f t="shared" si="850"/>
        <v>50000</v>
      </c>
    </row>
    <row r="1198" spans="1:17" s="157" customFormat="1" x14ac:dyDescent="0.25">
      <c r="A1198" s="81"/>
      <c r="B1198" s="81"/>
      <c r="C1198" s="25" t="s">
        <v>1523</v>
      </c>
      <c r="D1198" s="89" t="s">
        <v>1269</v>
      </c>
      <c r="E1198" s="57" t="s">
        <v>1271</v>
      </c>
      <c r="F1198" s="28">
        <v>0</v>
      </c>
      <c r="G1198" s="28">
        <v>0</v>
      </c>
      <c r="H1198" s="28">
        <v>0</v>
      </c>
      <c r="I1198" s="28">
        <v>20</v>
      </c>
      <c r="J1198" s="50">
        <f t="shared" si="844"/>
        <v>20</v>
      </c>
      <c r="K1198" s="50">
        <f t="shared" si="845"/>
        <v>100</v>
      </c>
      <c r="L1198" s="30">
        <v>90</v>
      </c>
      <c r="M1198" s="30">
        <f t="shared" si="846"/>
        <v>0</v>
      </c>
      <c r="N1198" s="30">
        <f t="shared" si="847"/>
        <v>0</v>
      </c>
      <c r="O1198" s="30">
        <f t="shared" si="848"/>
        <v>0</v>
      </c>
      <c r="P1198" s="48">
        <f t="shared" si="849"/>
        <v>9000</v>
      </c>
      <c r="Q1198" s="48">
        <f t="shared" si="850"/>
        <v>9000</v>
      </c>
    </row>
    <row r="1199" spans="1:17" s="158" customFormat="1" ht="33.75" customHeight="1" x14ac:dyDescent="0.25">
      <c r="A1199" s="81"/>
      <c r="B1199" s="81"/>
      <c r="C1199" s="25" t="s">
        <v>1524</v>
      </c>
      <c r="D1199" s="109" t="s">
        <v>1267</v>
      </c>
      <c r="E1199" s="84" t="s">
        <v>1272</v>
      </c>
      <c r="F1199" s="73">
        <v>0</v>
      </c>
      <c r="G1199" s="73">
        <v>0</v>
      </c>
      <c r="H1199" s="73">
        <v>250</v>
      </c>
      <c r="I1199" s="73">
        <v>0</v>
      </c>
      <c r="J1199" s="96">
        <f t="shared" si="844"/>
        <v>250</v>
      </c>
      <c r="K1199" s="96">
        <f t="shared" si="845"/>
        <v>1250</v>
      </c>
      <c r="L1199" s="62">
        <v>84</v>
      </c>
      <c r="M1199" s="62">
        <f t="shared" si="846"/>
        <v>0</v>
      </c>
      <c r="N1199" s="62">
        <f t="shared" si="847"/>
        <v>0</v>
      </c>
      <c r="O1199" s="62">
        <f t="shared" si="848"/>
        <v>105000</v>
      </c>
      <c r="P1199" s="95">
        <f t="shared" si="849"/>
        <v>0</v>
      </c>
      <c r="Q1199" s="95">
        <f t="shared" si="850"/>
        <v>105000</v>
      </c>
    </row>
    <row r="1200" spans="1:17" x14ac:dyDescent="0.25">
      <c r="A1200" s="81"/>
      <c r="B1200" s="81"/>
      <c r="C1200" s="25" t="s">
        <v>1525</v>
      </c>
      <c r="D1200" s="89" t="s">
        <v>1273</v>
      </c>
      <c r="E1200" s="57" t="s">
        <v>1274</v>
      </c>
      <c r="F1200" s="28">
        <v>0</v>
      </c>
      <c r="G1200" s="28">
        <v>200</v>
      </c>
      <c r="H1200" s="73">
        <v>5</v>
      </c>
      <c r="I1200" s="28">
        <v>100</v>
      </c>
      <c r="J1200" s="50">
        <f t="shared" si="844"/>
        <v>305</v>
      </c>
      <c r="K1200" s="50">
        <f t="shared" si="845"/>
        <v>1525</v>
      </c>
      <c r="L1200" s="30">
        <v>37</v>
      </c>
      <c r="M1200" s="30">
        <f t="shared" si="846"/>
        <v>0</v>
      </c>
      <c r="N1200" s="30">
        <f t="shared" si="847"/>
        <v>37000</v>
      </c>
      <c r="O1200" s="30">
        <f t="shared" si="848"/>
        <v>925</v>
      </c>
      <c r="P1200" s="48">
        <f t="shared" si="849"/>
        <v>18500</v>
      </c>
      <c r="Q1200" s="48">
        <f t="shared" si="850"/>
        <v>56425</v>
      </c>
    </row>
    <row r="1201" spans="1:17" s="9" customFormat="1" ht="21" x14ac:dyDescent="0.25">
      <c r="A1201" s="10"/>
      <c r="B1201" s="10"/>
      <c r="C1201" s="11"/>
      <c r="D1201" s="12"/>
      <c r="E1201" s="32"/>
      <c r="F1201" s="14"/>
      <c r="G1201" s="14"/>
      <c r="H1201" s="14"/>
      <c r="I1201" s="14"/>
      <c r="J1201" s="15"/>
      <c r="K1201" s="15"/>
      <c r="L1201" s="16"/>
      <c r="M1201" s="17">
        <f>SUM(M1196:M1200)</f>
        <v>0</v>
      </c>
      <c r="N1201" s="17">
        <f>SUM(N1196:N1200)</f>
        <v>61500</v>
      </c>
      <c r="O1201" s="17">
        <f>SUM(O1196:O1200)</f>
        <v>122725</v>
      </c>
      <c r="P1201" s="17">
        <f>SUM(P1196:P1200)</f>
        <v>47000</v>
      </c>
      <c r="Q1201" s="18">
        <f>SUM(Q1196:Q1200)</f>
        <v>231225</v>
      </c>
    </row>
    <row r="1202" spans="1:17" s="9" customFormat="1" ht="21" x14ac:dyDescent="0.25">
      <c r="A1202" s="10"/>
      <c r="B1202" s="10"/>
      <c r="C1202" s="11"/>
      <c r="D1202" s="12"/>
      <c r="E1202" s="32"/>
      <c r="F1202" s="14"/>
      <c r="G1202" s="14"/>
      <c r="H1202" s="14"/>
      <c r="I1202" s="14"/>
      <c r="J1202" s="15"/>
      <c r="K1202" s="15"/>
      <c r="L1202" s="16"/>
      <c r="M1202" s="17"/>
      <c r="N1202" s="17"/>
      <c r="O1202" s="17"/>
      <c r="P1202" s="17"/>
      <c r="Q1202" s="18"/>
    </row>
    <row r="1203" spans="1:17" ht="21" x14ac:dyDescent="0.25">
      <c r="A1203" s="135">
        <v>155</v>
      </c>
      <c r="B1203" s="19" t="s">
        <v>1340</v>
      </c>
      <c r="C1203" s="136"/>
      <c r="D1203" s="136"/>
      <c r="E1203" s="22" t="s">
        <v>1275</v>
      </c>
      <c r="F1203" s="150"/>
      <c r="G1203" s="150"/>
      <c r="H1203" s="150"/>
      <c r="I1203" s="137"/>
      <c r="J1203" s="138"/>
      <c r="K1203" s="139"/>
      <c r="L1203" s="140"/>
      <c r="M1203" s="140"/>
      <c r="N1203" s="140"/>
      <c r="O1203" s="140"/>
      <c r="P1203" s="141"/>
      <c r="Q1203" s="149"/>
    </row>
    <row r="1204" spans="1:17" x14ac:dyDescent="0.25">
      <c r="A1204" s="25"/>
      <c r="B1204" s="25"/>
      <c r="C1204" s="25" t="s">
        <v>1187</v>
      </c>
      <c r="D1204" s="89" t="s">
        <v>1276</v>
      </c>
      <c r="E1204" s="57" t="s">
        <v>1277</v>
      </c>
      <c r="F1204" s="28">
        <v>0</v>
      </c>
      <c r="G1204" s="28">
        <v>100</v>
      </c>
      <c r="H1204" s="28">
        <v>40</v>
      </c>
      <c r="I1204" s="28">
        <v>50</v>
      </c>
      <c r="J1204" s="50">
        <f t="shared" si="844"/>
        <v>190</v>
      </c>
      <c r="K1204" s="50">
        <f t="shared" si="845"/>
        <v>950</v>
      </c>
      <c r="L1204" s="30">
        <v>28</v>
      </c>
      <c r="M1204" s="30">
        <f t="shared" si="846"/>
        <v>0</v>
      </c>
      <c r="N1204" s="30">
        <f t="shared" si="847"/>
        <v>14000</v>
      </c>
      <c r="O1204" s="30">
        <f t="shared" si="848"/>
        <v>5600</v>
      </c>
      <c r="P1204" s="48">
        <f>I1204*L1204*5</f>
        <v>7000</v>
      </c>
      <c r="Q1204" s="48">
        <f>L1204*K1204</f>
        <v>26600</v>
      </c>
    </row>
    <row r="1205" spans="1:17" x14ac:dyDescent="0.25">
      <c r="A1205" s="25"/>
      <c r="B1205" s="25"/>
      <c r="C1205" s="25" t="s">
        <v>1526</v>
      </c>
      <c r="D1205" s="89" t="s">
        <v>1276</v>
      </c>
      <c r="E1205" s="57" t="s">
        <v>1278</v>
      </c>
      <c r="F1205" s="28">
        <v>0</v>
      </c>
      <c r="G1205" s="28">
        <v>200</v>
      </c>
      <c r="H1205" s="28">
        <v>120</v>
      </c>
      <c r="I1205" s="28">
        <v>50</v>
      </c>
      <c r="J1205" s="50">
        <f t="shared" si="844"/>
        <v>370</v>
      </c>
      <c r="K1205" s="50">
        <f t="shared" si="845"/>
        <v>1850</v>
      </c>
      <c r="L1205" s="30">
        <v>46.2</v>
      </c>
      <c r="M1205" s="30">
        <f t="shared" si="846"/>
        <v>0</v>
      </c>
      <c r="N1205" s="30">
        <f t="shared" si="847"/>
        <v>46200</v>
      </c>
      <c r="O1205" s="30">
        <f t="shared" si="848"/>
        <v>27720</v>
      </c>
      <c r="P1205" s="48">
        <f>I1205*L1205*5</f>
        <v>11550</v>
      </c>
      <c r="Q1205" s="48">
        <f>L1205*K1205</f>
        <v>85470</v>
      </c>
    </row>
    <row r="1206" spans="1:17" x14ac:dyDescent="0.25">
      <c r="A1206" s="25"/>
      <c r="B1206" s="25"/>
      <c r="C1206" s="25" t="s">
        <v>1527</v>
      </c>
      <c r="D1206" s="89" t="s">
        <v>1279</v>
      </c>
      <c r="E1206" s="57" t="s">
        <v>1280</v>
      </c>
      <c r="F1206" s="28">
        <v>0</v>
      </c>
      <c r="G1206" s="28">
        <v>200</v>
      </c>
      <c r="H1206" s="28">
        <v>150</v>
      </c>
      <c r="I1206" s="28">
        <v>0</v>
      </c>
      <c r="J1206" s="50">
        <f t="shared" si="844"/>
        <v>350</v>
      </c>
      <c r="K1206" s="50">
        <f t="shared" si="845"/>
        <v>1750</v>
      </c>
      <c r="L1206" s="30">
        <v>12.6</v>
      </c>
      <c r="M1206" s="30">
        <f t="shared" si="846"/>
        <v>0</v>
      </c>
      <c r="N1206" s="30">
        <f t="shared" si="847"/>
        <v>12600</v>
      </c>
      <c r="O1206" s="30">
        <f t="shared" si="848"/>
        <v>9450</v>
      </c>
      <c r="P1206" s="48">
        <f>I1206*L1206*5</f>
        <v>0</v>
      </c>
      <c r="Q1206" s="48">
        <f>L1206*K1206</f>
        <v>22050</v>
      </c>
    </row>
    <row r="1207" spans="1:17" ht="25.5" customHeight="1" x14ac:dyDescent="0.25">
      <c r="A1207" s="25"/>
      <c r="B1207" s="25"/>
      <c r="C1207" s="25" t="s">
        <v>1528</v>
      </c>
      <c r="D1207" s="89" t="s">
        <v>1281</v>
      </c>
      <c r="E1207" s="57" t="s">
        <v>1282</v>
      </c>
      <c r="F1207" s="28">
        <v>0</v>
      </c>
      <c r="G1207" s="28">
        <v>200</v>
      </c>
      <c r="H1207" s="28">
        <v>150</v>
      </c>
      <c r="I1207" s="28">
        <v>0</v>
      </c>
      <c r="J1207" s="50">
        <f t="shared" si="844"/>
        <v>350</v>
      </c>
      <c r="K1207" s="50">
        <f t="shared" si="845"/>
        <v>1750</v>
      </c>
      <c r="L1207" s="30">
        <v>12.6</v>
      </c>
      <c r="M1207" s="30">
        <f t="shared" si="846"/>
        <v>0</v>
      </c>
      <c r="N1207" s="30">
        <f t="shared" si="847"/>
        <v>12600</v>
      </c>
      <c r="O1207" s="30">
        <f t="shared" si="848"/>
        <v>9450</v>
      </c>
      <c r="P1207" s="48">
        <f>I1207*L1207*5</f>
        <v>0</v>
      </c>
      <c r="Q1207" s="48">
        <f>L1207*K1207</f>
        <v>22050</v>
      </c>
    </row>
    <row r="1208" spans="1:17" s="9" customFormat="1" ht="21" x14ac:dyDescent="0.25">
      <c r="A1208" s="10"/>
      <c r="B1208" s="10"/>
      <c r="C1208" s="11"/>
      <c r="D1208" s="12"/>
      <c r="E1208" s="32"/>
      <c r="F1208" s="14"/>
      <c r="G1208" s="14"/>
      <c r="H1208" s="14"/>
      <c r="I1208" s="14"/>
      <c r="J1208" s="15"/>
      <c r="K1208" s="15"/>
      <c r="L1208" s="16"/>
      <c r="M1208" s="17">
        <f>SUM(M1204:M1207)</f>
        <v>0</v>
      </c>
      <c r="N1208" s="17">
        <f t="shared" ref="N1208:Q1208" si="851">SUM(N1204:N1207)</f>
        <v>85400</v>
      </c>
      <c r="O1208" s="17">
        <f t="shared" si="851"/>
        <v>52220</v>
      </c>
      <c r="P1208" s="17">
        <f t="shared" si="851"/>
        <v>18550</v>
      </c>
      <c r="Q1208" s="18">
        <f t="shared" si="851"/>
        <v>156170</v>
      </c>
    </row>
    <row r="1209" spans="1:17" s="9" customFormat="1" ht="21" x14ac:dyDescent="0.25">
      <c r="A1209" s="10"/>
      <c r="B1209" s="10"/>
      <c r="C1209" s="11"/>
      <c r="D1209" s="12"/>
      <c r="E1209" s="32"/>
      <c r="F1209" s="14"/>
      <c r="G1209" s="14"/>
      <c r="H1209" s="14"/>
      <c r="I1209" s="14"/>
      <c r="J1209" s="15"/>
      <c r="K1209" s="15"/>
      <c r="L1209" s="16"/>
      <c r="M1209" s="17"/>
      <c r="N1209" s="17"/>
      <c r="O1209" s="17"/>
      <c r="P1209" s="17"/>
      <c r="Q1209" s="18"/>
    </row>
    <row r="1210" spans="1:17" ht="21" x14ac:dyDescent="0.25">
      <c r="A1210" s="135">
        <v>156</v>
      </c>
      <c r="B1210" s="19" t="s">
        <v>1340</v>
      </c>
      <c r="C1210" s="136"/>
      <c r="D1210" s="136"/>
      <c r="E1210" s="22" t="s">
        <v>1283</v>
      </c>
      <c r="F1210" s="150"/>
      <c r="G1210" s="150"/>
      <c r="H1210" s="150"/>
      <c r="I1210" s="137"/>
      <c r="J1210" s="138"/>
      <c r="K1210" s="139"/>
      <c r="L1210" s="140"/>
      <c r="M1210" s="140"/>
      <c r="N1210" s="140"/>
      <c r="O1210" s="140"/>
      <c r="P1210" s="141"/>
      <c r="Q1210" s="149"/>
    </row>
    <row r="1211" spans="1:17" x14ac:dyDescent="0.25">
      <c r="A1211" s="25"/>
      <c r="B1211" s="25"/>
      <c r="C1211" s="25"/>
      <c r="D1211" s="89" t="s">
        <v>1284</v>
      </c>
      <c r="E1211" s="57" t="s">
        <v>1285</v>
      </c>
      <c r="F1211" s="28">
        <v>0</v>
      </c>
      <c r="G1211" s="28">
        <v>900</v>
      </c>
      <c r="H1211" s="28">
        <v>600</v>
      </c>
      <c r="I1211" s="28">
        <v>50</v>
      </c>
      <c r="J1211" s="50">
        <f t="shared" si="844"/>
        <v>1550</v>
      </c>
      <c r="K1211" s="50">
        <f t="shared" si="845"/>
        <v>7750</v>
      </c>
      <c r="L1211" s="30">
        <v>42.41</v>
      </c>
      <c r="M1211" s="30">
        <f t="shared" si="846"/>
        <v>0</v>
      </c>
      <c r="N1211" s="30">
        <f t="shared" si="847"/>
        <v>190845</v>
      </c>
      <c r="O1211" s="30">
        <f t="shared" si="848"/>
        <v>127229.99999999999</v>
      </c>
      <c r="P1211" s="48">
        <f t="shared" ref="P1211:P1231" si="852">I1211*L1211*5</f>
        <v>10602.5</v>
      </c>
      <c r="Q1211" s="48">
        <f t="shared" ref="Q1211:Q1231" si="853">L1211*K1211</f>
        <v>328677.5</v>
      </c>
    </row>
    <row r="1212" spans="1:17" s="9" customFormat="1" ht="21" x14ac:dyDescent="0.25">
      <c r="A1212" s="10"/>
      <c r="B1212" s="10"/>
      <c r="C1212" s="11"/>
      <c r="D1212" s="12"/>
      <c r="E1212" s="32"/>
      <c r="F1212" s="14"/>
      <c r="G1212" s="14"/>
      <c r="H1212" s="14"/>
      <c r="I1212" s="14"/>
      <c r="J1212" s="15"/>
      <c r="K1212" s="15"/>
      <c r="L1212" s="16"/>
      <c r="M1212" s="17">
        <f>SUM(M1211)</f>
        <v>0</v>
      </c>
      <c r="N1212" s="17">
        <f t="shared" ref="N1212:Q1212" si="854">SUM(N1211)</f>
        <v>190845</v>
      </c>
      <c r="O1212" s="17">
        <f t="shared" si="854"/>
        <v>127229.99999999999</v>
      </c>
      <c r="P1212" s="17">
        <f t="shared" si="854"/>
        <v>10602.5</v>
      </c>
      <c r="Q1212" s="18">
        <f t="shared" si="854"/>
        <v>328677.5</v>
      </c>
    </row>
    <row r="1213" spans="1:17" s="9" customFormat="1" ht="21" x14ac:dyDescent="0.25">
      <c r="A1213" s="10"/>
      <c r="B1213" s="10"/>
      <c r="C1213" s="11"/>
      <c r="D1213" s="12"/>
      <c r="E1213" s="32"/>
      <c r="F1213" s="14"/>
      <c r="G1213" s="14"/>
      <c r="H1213" s="14"/>
      <c r="I1213" s="14"/>
      <c r="J1213" s="15"/>
      <c r="K1213" s="15"/>
      <c r="L1213" s="16"/>
      <c r="M1213" s="17"/>
      <c r="N1213" s="17"/>
      <c r="O1213" s="17"/>
      <c r="P1213" s="17"/>
      <c r="Q1213" s="18"/>
    </row>
    <row r="1214" spans="1:17" ht="21" x14ac:dyDescent="0.25">
      <c r="A1214" s="135">
        <v>157</v>
      </c>
      <c r="B1214" s="19" t="s">
        <v>1340</v>
      </c>
      <c r="C1214" s="136"/>
      <c r="D1214" s="136"/>
      <c r="E1214" s="22" t="s">
        <v>1286</v>
      </c>
      <c r="F1214" s="150"/>
      <c r="G1214" s="150"/>
      <c r="H1214" s="150"/>
      <c r="I1214" s="137"/>
      <c r="J1214" s="138"/>
      <c r="K1214" s="139"/>
      <c r="L1214" s="140"/>
      <c r="M1214" s="140"/>
      <c r="N1214" s="140"/>
      <c r="O1214" s="140"/>
      <c r="P1214" s="141"/>
      <c r="Q1214" s="149"/>
    </row>
    <row r="1215" spans="1:17" x14ac:dyDescent="0.25">
      <c r="A1215" s="25"/>
      <c r="B1215" s="25"/>
      <c r="C1215" s="25"/>
      <c r="D1215" s="89" t="s">
        <v>1284</v>
      </c>
      <c r="E1215" s="57" t="s">
        <v>1287</v>
      </c>
      <c r="F1215" s="28">
        <v>0</v>
      </c>
      <c r="G1215" s="28">
        <v>50</v>
      </c>
      <c r="H1215" s="28">
        <v>10</v>
      </c>
      <c r="I1215" s="28">
        <v>10</v>
      </c>
      <c r="J1215" s="50">
        <f t="shared" si="844"/>
        <v>70</v>
      </c>
      <c r="K1215" s="50">
        <f t="shared" si="845"/>
        <v>350</v>
      </c>
      <c r="L1215" s="30">
        <v>50</v>
      </c>
      <c r="M1215" s="30">
        <f t="shared" si="846"/>
        <v>0</v>
      </c>
      <c r="N1215" s="30">
        <f t="shared" si="847"/>
        <v>12500</v>
      </c>
      <c r="O1215" s="30">
        <f t="shared" si="848"/>
        <v>2500</v>
      </c>
      <c r="P1215" s="48">
        <f t="shared" si="852"/>
        <v>2500</v>
      </c>
      <c r="Q1215" s="48">
        <f t="shared" si="853"/>
        <v>17500</v>
      </c>
    </row>
    <row r="1216" spans="1:17" s="9" customFormat="1" ht="21" x14ac:dyDescent="0.25">
      <c r="A1216" s="10"/>
      <c r="B1216" s="10"/>
      <c r="C1216" s="11"/>
      <c r="D1216" s="12"/>
      <c r="E1216" s="32"/>
      <c r="F1216" s="14"/>
      <c r="G1216" s="14"/>
      <c r="H1216" s="14"/>
      <c r="I1216" s="14"/>
      <c r="J1216" s="15"/>
      <c r="K1216" s="15"/>
      <c r="L1216" s="16"/>
      <c r="M1216" s="17">
        <f>SUM(M1215)</f>
        <v>0</v>
      </c>
      <c r="N1216" s="17">
        <f t="shared" ref="N1216:Q1216" si="855">SUM(N1215)</f>
        <v>12500</v>
      </c>
      <c r="O1216" s="17">
        <f t="shared" si="855"/>
        <v>2500</v>
      </c>
      <c r="P1216" s="17">
        <f t="shared" si="855"/>
        <v>2500</v>
      </c>
      <c r="Q1216" s="18">
        <f t="shared" si="855"/>
        <v>17500</v>
      </c>
    </row>
    <row r="1217" spans="1:17" s="9" customFormat="1" ht="21" x14ac:dyDescent="0.25">
      <c r="A1217" s="10"/>
      <c r="B1217" s="10"/>
      <c r="C1217" s="11"/>
      <c r="D1217" s="12"/>
      <c r="E1217" s="32"/>
      <c r="F1217" s="14"/>
      <c r="G1217" s="14"/>
      <c r="H1217" s="14"/>
      <c r="I1217" s="14"/>
      <c r="J1217" s="15"/>
      <c r="K1217" s="15"/>
      <c r="L1217" s="16"/>
      <c r="M1217" s="17"/>
      <c r="N1217" s="17"/>
      <c r="O1217" s="17"/>
      <c r="P1217" s="17"/>
      <c r="Q1217" s="18"/>
    </row>
    <row r="1218" spans="1:17" ht="21" x14ac:dyDescent="0.25">
      <c r="A1218" s="135">
        <v>158</v>
      </c>
      <c r="B1218" s="19" t="s">
        <v>1340</v>
      </c>
      <c r="C1218" s="136"/>
      <c r="D1218" s="136"/>
      <c r="E1218" s="22" t="s">
        <v>1288</v>
      </c>
      <c r="F1218" s="150"/>
      <c r="G1218" s="150"/>
      <c r="H1218" s="150"/>
      <c r="I1218" s="137"/>
      <c r="J1218" s="138"/>
      <c r="K1218" s="139"/>
      <c r="L1218" s="140"/>
      <c r="M1218" s="140"/>
      <c r="N1218" s="140"/>
      <c r="O1218" s="140"/>
      <c r="P1218" s="141"/>
      <c r="Q1218" s="149"/>
    </row>
    <row r="1219" spans="1:17" x14ac:dyDescent="0.25">
      <c r="A1219" s="25"/>
      <c r="B1219" s="25"/>
      <c r="C1219" s="25"/>
      <c r="D1219" s="89" t="s">
        <v>1284</v>
      </c>
      <c r="E1219" s="57" t="s">
        <v>1289</v>
      </c>
      <c r="F1219" s="28">
        <v>0</v>
      </c>
      <c r="G1219" s="28">
        <v>50</v>
      </c>
      <c r="H1219" s="28">
        <v>300</v>
      </c>
      <c r="I1219" s="28">
        <v>30</v>
      </c>
      <c r="J1219" s="50">
        <f t="shared" si="844"/>
        <v>380</v>
      </c>
      <c r="K1219" s="50">
        <f t="shared" si="845"/>
        <v>1900</v>
      </c>
      <c r="L1219" s="30">
        <v>50</v>
      </c>
      <c r="M1219" s="30">
        <f t="shared" si="846"/>
        <v>0</v>
      </c>
      <c r="N1219" s="30">
        <f>G1219*L1219*5</f>
        <v>12500</v>
      </c>
      <c r="O1219" s="30">
        <f t="shared" si="848"/>
        <v>75000</v>
      </c>
      <c r="P1219" s="48">
        <f t="shared" si="852"/>
        <v>7500</v>
      </c>
      <c r="Q1219" s="48">
        <f t="shared" si="853"/>
        <v>95000</v>
      </c>
    </row>
    <row r="1220" spans="1:17" s="9" customFormat="1" ht="21" x14ac:dyDescent="0.25">
      <c r="A1220" s="10"/>
      <c r="B1220" s="10"/>
      <c r="C1220" s="11"/>
      <c r="D1220" s="12"/>
      <c r="E1220" s="32"/>
      <c r="F1220" s="14"/>
      <c r="G1220" s="14"/>
      <c r="H1220" s="14"/>
      <c r="I1220" s="14"/>
      <c r="J1220" s="15"/>
      <c r="K1220" s="15"/>
      <c r="L1220" s="16"/>
      <c r="M1220" s="17">
        <f>SUM(M1219)</f>
        <v>0</v>
      </c>
      <c r="N1220" s="17">
        <f t="shared" ref="N1220:Q1220" si="856">SUM(N1219)</f>
        <v>12500</v>
      </c>
      <c r="O1220" s="17">
        <f t="shared" si="856"/>
        <v>75000</v>
      </c>
      <c r="P1220" s="17">
        <f t="shared" si="856"/>
        <v>7500</v>
      </c>
      <c r="Q1220" s="18">
        <f t="shared" si="856"/>
        <v>95000</v>
      </c>
    </row>
    <row r="1221" spans="1:17" s="9" customFormat="1" ht="21" x14ac:dyDescent="0.25">
      <c r="A1221" s="10"/>
      <c r="B1221" s="10"/>
      <c r="C1221" s="11"/>
      <c r="D1221" s="12"/>
      <c r="E1221" s="32"/>
      <c r="F1221" s="14"/>
      <c r="G1221" s="14"/>
      <c r="H1221" s="14"/>
      <c r="I1221" s="14"/>
      <c r="J1221" s="15"/>
      <c r="K1221" s="15"/>
      <c r="L1221" s="16"/>
      <c r="M1221" s="17"/>
      <c r="N1221" s="17"/>
      <c r="O1221" s="17"/>
      <c r="P1221" s="17"/>
      <c r="Q1221" s="18"/>
    </row>
    <row r="1222" spans="1:17" ht="21" x14ac:dyDescent="0.25">
      <c r="A1222" s="135">
        <v>159</v>
      </c>
      <c r="B1222" s="19" t="s">
        <v>1340</v>
      </c>
      <c r="C1222" s="136"/>
      <c r="D1222" s="136"/>
      <c r="E1222" s="22" t="s">
        <v>1290</v>
      </c>
      <c r="F1222" s="150"/>
      <c r="G1222" s="150"/>
      <c r="H1222" s="150"/>
      <c r="I1222" s="137"/>
      <c r="J1222" s="138"/>
      <c r="K1222" s="139"/>
      <c r="L1222" s="140"/>
      <c r="M1222" s="140"/>
      <c r="N1222" s="140"/>
      <c r="O1222" s="140"/>
      <c r="P1222" s="141"/>
      <c r="Q1222" s="149"/>
    </row>
    <row r="1223" spans="1:17" x14ac:dyDescent="0.25">
      <c r="A1223" s="25"/>
      <c r="B1223" s="25"/>
      <c r="C1223" s="25"/>
      <c r="D1223" s="89" t="s">
        <v>1284</v>
      </c>
      <c r="E1223" s="57" t="s">
        <v>1292</v>
      </c>
      <c r="F1223" s="28">
        <v>0</v>
      </c>
      <c r="G1223" s="28">
        <v>130</v>
      </c>
      <c r="H1223" s="28">
        <v>160</v>
      </c>
      <c r="I1223" s="28">
        <v>50</v>
      </c>
      <c r="J1223" s="50">
        <f t="shared" si="844"/>
        <v>340</v>
      </c>
      <c r="K1223" s="50">
        <f t="shared" si="845"/>
        <v>1700</v>
      </c>
      <c r="L1223" s="30">
        <v>66</v>
      </c>
      <c r="M1223" s="30">
        <f t="shared" si="846"/>
        <v>0</v>
      </c>
      <c r="N1223" s="30">
        <f t="shared" si="847"/>
        <v>42900</v>
      </c>
      <c r="O1223" s="30">
        <f t="shared" si="848"/>
        <v>52800</v>
      </c>
      <c r="P1223" s="48">
        <f t="shared" si="852"/>
        <v>16500</v>
      </c>
      <c r="Q1223" s="48">
        <f t="shared" si="853"/>
        <v>112200</v>
      </c>
    </row>
    <row r="1224" spans="1:17" s="9" customFormat="1" ht="21" x14ac:dyDescent="0.25">
      <c r="A1224" s="10"/>
      <c r="B1224" s="10"/>
      <c r="C1224" s="11"/>
      <c r="D1224" s="12"/>
      <c r="E1224" s="32"/>
      <c r="F1224" s="14"/>
      <c r="G1224" s="14"/>
      <c r="H1224" s="14"/>
      <c r="I1224" s="14"/>
      <c r="J1224" s="15"/>
      <c r="K1224" s="15"/>
      <c r="L1224" s="16"/>
      <c r="M1224" s="17">
        <f>SUM(M1223)</f>
        <v>0</v>
      </c>
      <c r="N1224" s="17">
        <f t="shared" ref="N1224:Q1224" si="857">SUM(N1223)</f>
        <v>42900</v>
      </c>
      <c r="O1224" s="17">
        <f t="shared" si="857"/>
        <v>52800</v>
      </c>
      <c r="P1224" s="17">
        <f t="shared" si="857"/>
        <v>16500</v>
      </c>
      <c r="Q1224" s="18">
        <f t="shared" si="857"/>
        <v>112200</v>
      </c>
    </row>
    <row r="1225" spans="1:17" s="9" customFormat="1" ht="21" x14ac:dyDescent="0.25">
      <c r="A1225" s="10"/>
      <c r="B1225" s="10"/>
      <c r="C1225" s="11"/>
      <c r="D1225" s="12"/>
      <c r="E1225" s="32"/>
      <c r="F1225" s="14"/>
      <c r="G1225" s="14"/>
      <c r="H1225" s="14"/>
      <c r="I1225" s="14"/>
      <c r="J1225" s="15"/>
      <c r="K1225" s="15"/>
      <c r="L1225" s="16"/>
      <c r="M1225" s="17"/>
      <c r="N1225" s="17"/>
      <c r="O1225" s="17"/>
      <c r="P1225" s="17"/>
      <c r="Q1225" s="18"/>
    </row>
    <row r="1226" spans="1:17" ht="21" x14ac:dyDescent="0.25">
      <c r="A1226" s="135">
        <v>160</v>
      </c>
      <c r="B1226" s="19" t="s">
        <v>1340</v>
      </c>
      <c r="C1226" s="136"/>
      <c r="D1226" s="136"/>
      <c r="E1226" s="22" t="s">
        <v>1293</v>
      </c>
      <c r="F1226" s="150"/>
      <c r="G1226" s="150"/>
      <c r="H1226" s="150"/>
      <c r="I1226" s="137"/>
      <c r="J1226" s="138"/>
      <c r="K1226" s="139"/>
      <c r="L1226" s="140"/>
      <c r="M1226" s="140"/>
      <c r="N1226" s="140"/>
      <c r="O1226" s="140"/>
      <c r="P1226" s="141"/>
      <c r="Q1226" s="149"/>
    </row>
    <row r="1227" spans="1:17" x14ac:dyDescent="0.25">
      <c r="A1227" s="25"/>
      <c r="B1227" s="25"/>
      <c r="C1227" s="25"/>
      <c r="D1227" s="89" t="s">
        <v>1284</v>
      </c>
      <c r="E1227" s="57" t="s">
        <v>1294</v>
      </c>
      <c r="F1227" s="28">
        <v>0</v>
      </c>
      <c r="G1227" s="28">
        <v>0</v>
      </c>
      <c r="H1227" s="28">
        <v>10</v>
      </c>
      <c r="I1227" s="28">
        <v>100</v>
      </c>
      <c r="J1227" s="50">
        <f t="shared" si="844"/>
        <v>110</v>
      </c>
      <c r="K1227" s="50">
        <f t="shared" si="845"/>
        <v>550</v>
      </c>
      <c r="L1227" s="30">
        <v>50</v>
      </c>
      <c r="M1227" s="30">
        <f t="shared" si="846"/>
        <v>0</v>
      </c>
      <c r="N1227" s="30">
        <f t="shared" si="847"/>
        <v>0</v>
      </c>
      <c r="O1227" s="30">
        <f t="shared" si="848"/>
        <v>2500</v>
      </c>
      <c r="P1227" s="48">
        <f t="shared" si="852"/>
        <v>25000</v>
      </c>
      <c r="Q1227" s="48">
        <f t="shared" si="853"/>
        <v>27500</v>
      </c>
    </row>
    <row r="1228" spans="1:17" s="9" customFormat="1" ht="21" x14ac:dyDescent="0.25">
      <c r="A1228" s="10"/>
      <c r="B1228" s="10"/>
      <c r="C1228" s="11"/>
      <c r="D1228" s="12"/>
      <c r="E1228" s="32"/>
      <c r="F1228" s="14"/>
      <c r="G1228" s="14"/>
      <c r="H1228" s="14"/>
      <c r="I1228" s="14"/>
      <c r="J1228" s="15"/>
      <c r="K1228" s="15"/>
      <c r="L1228" s="16"/>
      <c r="M1228" s="17">
        <f>SUM(M1227)</f>
        <v>0</v>
      </c>
      <c r="N1228" s="17">
        <f t="shared" ref="N1228:Q1228" si="858">SUM(N1227)</f>
        <v>0</v>
      </c>
      <c r="O1228" s="17">
        <f t="shared" si="858"/>
        <v>2500</v>
      </c>
      <c r="P1228" s="17">
        <f t="shared" si="858"/>
        <v>25000</v>
      </c>
      <c r="Q1228" s="18">
        <f t="shared" si="858"/>
        <v>27500</v>
      </c>
    </row>
    <row r="1229" spans="1:17" s="9" customFormat="1" ht="21" x14ac:dyDescent="0.25">
      <c r="A1229" s="10"/>
      <c r="B1229" s="10"/>
      <c r="C1229" s="11"/>
      <c r="D1229" s="12"/>
      <c r="E1229" s="32"/>
      <c r="F1229" s="14"/>
      <c r="G1229" s="14"/>
      <c r="H1229" s="14"/>
      <c r="I1229" s="14"/>
      <c r="J1229" s="15"/>
      <c r="K1229" s="15"/>
      <c r="L1229" s="16"/>
      <c r="M1229" s="17"/>
      <c r="N1229" s="17"/>
      <c r="O1229" s="17"/>
      <c r="P1229" s="17"/>
      <c r="Q1229" s="18"/>
    </row>
    <row r="1230" spans="1:17" ht="21" x14ac:dyDescent="0.25">
      <c r="A1230" s="135">
        <v>161</v>
      </c>
      <c r="B1230" s="19" t="s">
        <v>1340</v>
      </c>
      <c r="C1230" s="136"/>
      <c r="D1230" s="136"/>
      <c r="E1230" s="22" t="s">
        <v>1295</v>
      </c>
      <c r="F1230" s="150"/>
      <c r="G1230" s="150"/>
      <c r="H1230" s="150"/>
      <c r="I1230" s="137"/>
      <c r="J1230" s="138"/>
      <c r="K1230" s="139"/>
      <c r="L1230" s="140"/>
      <c r="M1230" s="140"/>
      <c r="N1230" s="140"/>
      <c r="O1230" s="140"/>
      <c r="P1230" s="141"/>
      <c r="Q1230" s="149"/>
    </row>
    <row r="1231" spans="1:17" ht="39" customHeight="1" x14ac:dyDescent="0.25">
      <c r="A1231" s="25"/>
      <c r="B1231" s="25"/>
      <c r="C1231" s="25"/>
      <c r="D1231" s="89" t="s">
        <v>1284</v>
      </c>
      <c r="E1231" s="57" t="s">
        <v>1296</v>
      </c>
      <c r="F1231" s="28">
        <v>0</v>
      </c>
      <c r="G1231" s="28">
        <v>0</v>
      </c>
      <c r="H1231" s="28">
        <v>10</v>
      </c>
      <c r="I1231" s="28">
        <v>200</v>
      </c>
      <c r="J1231" s="50">
        <f t="shared" si="844"/>
        <v>210</v>
      </c>
      <c r="K1231" s="50">
        <f t="shared" si="845"/>
        <v>1050</v>
      </c>
      <c r="L1231" s="30">
        <v>60</v>
      </c>
      <c r="M1231" s="30">
        <f t="shared" si="846"/>
        <v>0</v>
      </c>
      <c r="N1231" s="30">
        <f t="shared" si="847"/>
        <v>0</v>
      </c>
      <c r="O1231" s="30">
        <f t="shared" si="848"/>
        <v>3000</v>
      </c>
      <c r="P1231" s="48">
        <f t="shared" si="852"/>
        <v>60000</v>
      </c>
      <c r="Q1231" s="48">
        <f t="shared" si="853"/>
        <v>63000</v>
      </c>
    </row>
    <row r="1232" spans="1:17" s="9" customFormat="1" ht="21" x14ac:dyDescent="0.25">
      <c r="A1232" s="10"/>
      <c r="B1232" s="10"/>
      <c r="C1232" s="11"/>
      <c r="D1232" s="12"/>
      <c r="E1232" s="32"/>
      <c r="F1232" s="14"/>
      <c r="G1232" s="14"/>
      <c r="H1232" s="14"/>
      <c r="I1232" s="14"/>
      <c r="J1232" s="15"/>
      <c r="K1232" s="15"/>
      <c r="L1232" s="16"/>
      <c r="M1232" s="17">
        <f>SUM(M1231)</f>
        <v>0</v>
      </c>
      <c r="N1232" s="17">
        <f t="shared" ref="N1232:Q1232" si="859">SUM(N1231)</f>
        <v>0</v>
      </c>
      <c r="O1232" s="17">
        <f t="shared" si="859"/>
        <v>3000</v>
      </c>
      <c r="P1232" s="17">
        <f t="shared" si="859"/>
        <v>60000</v>
      </c>
      <c r="Q1232" s="18">
        <f t="shared" si="859"/>
        <v>63000</v>
      </c>
    </row>
    <row r="1233" spans="1:17" s="9" customFormat="1" ht="21" x14ac:dyDescent="0.25">
      <c r="A1233" s="10"/>
      <c r="B1233" s="10"/>
      <c r="C1233" s="11"/>
      <c r="D1233" s="12"/>
      <c r="E1233" s="32"/>
      <c r="F1233" s="14"/>
      <c r="G1233" s="14"/>
      <c r="H1233" s="14"/>
      <c r="I1233" s="14"/>
      <c r="J1233" s="15"/>
      <c r="K1233" s="15"/>
      <c r="L1233" s="16"/>
      <c r="M1233" s="17"/>
      <c r="N1233" s="17"/>
      <c r="O1233" s="17"/>
      <c r="P1233" s="17"/>
      <c r="Q1233" s="18"/>
    </row>
    <row r="1234" spans="1:17" ht="21" x14ac:dyDescent="0.25">
      <c r="A1234" s="135">
        <v>162</v>
      </c>
      <c r="B1234" s="19" t="s">
        <v>1340</v>
      </c>
      <c r="C1234" s="136"/>
      <c r="D1234" s="136"/>
      <c r="E1234" s="22" t="s">
        <v>1297</v>
      </c>
      <c r="F1234" s="150"/>
      <c r="G1234" s="150"/>
      <c r="H1234" s="150"/>
      <c r="I1234" s="137"/>
      <c r="J1234" s="138"/>
      <c r="K1234" s="139"/>
      <c r="L1234" s="140"/>
      <c r="M1234" s="140"/>
      <c r="N1234" s="140"/>
      <c r="O1234" s="140"/>
      <c r="P1234" s="141"/>
      <c r="Q1234" s="149"/>
    </row>
    <row r="1235" spans="1:17" ht="21" x14ac:dyDescent="0.25">
      <c r="A1235" s="25"/>
      <c r="B1235" s="25"/>
      <c r="C1235" s="25"/>
      <c r="D1235" s="89" t="s">
        <v>1298</v>
      </c>
      <c r="E1235" s="57" t="s">
        <v>1299</v>
      </c>
      <c r="F1235" s="28"/>
      <c r="G1235" s="28"/>
      <c r="H1235" s="28"/>
      <c r="I1235" s="28"/>
      <c r="J1235" s="118"/>
      <c r="K1235" s="52"/>
      <c r="L1235" s="159"/>
      <c r="M1235" s="159"/>
      <c r="N1235" s="159"/>
      <c r="O1235" s="159"/>
      <c r="P1235" s="160"/>
      <c r="Q1235" s="120"/>
    </row>
    <row r="1236" spans="1:17" x14ac:dyDescent="0.25">
      <c r="A1236" s="117"/>
      <c r="B1236" s="117"/>
      <c r="C1236" s="25"/>
      <c r="D1236" s="89"/>
      <c r="E1236" s="132" t="s">
        <v>1300</v>
      </c>
      <c r="F1236" s="28">
        <v>10</v>
      </c>
      <c r="G1236" s="28">
        <v>10</v>
      </c>
      <c r="H1236" s="28">
        <v>10</v>
      </c>
      <c r="I1236" s="28">
        <v>10</v>
      </c>
      <c r="J1236" s="50">
        <f t="shared" ref="J1236:J1269" si="860">SUM(F1236:I1236)</f>
        <v>40</v>
      </c>
      <c r="K1236" s="50">
        <f t="shared" ref="K1236:K1269" si="861">J1236*5</f>
        <v>200</v>
      </c>
      <c r="L1236" s="30">
        <v>277</v>
      </c>
      <c r="M1236" s="30">
        <f t="shared" ref="M1236:M1269" si="862">F1236*L1236*5</f>
        <v>13850</v>
      </c>
      <c r="N1236" s="30">
        <f t="shared" ref="N1236:N1269" si="863">G1236*L1236*5</f>
        <v>13850</v>
      </c>
      <c r="O1236" s="30">
        <f t="shared" ref="O1236:O1269" si="864">H1236*L1236*5</f>
        <v>13850</v>
      </c>
      <c r="P1236" s="48">
        <f t="shared" ref="P1236:P1241" si="865">I1236*L1236*5</f>
        <v>13850</v>
      </c>
      <c r="Q1236" s="48">
        <f t="shared" ref="Q1236:Q1241" si="866">L1236*K1236</f>
        <v>55400</v>
      </c>
    </row>
    <row r="1237" spans="1:17" x14ac:dyDescent="0.25">
      <c r="A1237" s="117"/>
      <c r="B1237" s="117"/>
      <c r="C1237" s="25"/>
      <c r="D1237" s="89"/>
      <c r="E1237" s="132" t="s">
        <v>1301</v>
      </c>
      <c r="F1237" s="28">
        <v>10</v>
      </c>
      <c r="G1237" s="28">
        <v>10</v>
      </c>
      <c r="H1237" s="28">
        <v>10</v>
      </c>
      <c r="I1237" s="28">
        <v>10</v>
      </c>
      <c r="J1237" s="50">
        <f t="shared" si="860"/>
        <v>40</v>
      </c>
      <c r="K1237" s="50">
        <f t="shared" si="861"/>
        <v>200</v>
      </c>
      <c r="L1237" s="30">
        <v>140</v>
      </c>
      <c r="M1237" s="30">
        <f t="shared" si="862"/>
        <v>7000</v>
      </c>
      <c r="N1237" s="30">
        <f t="shared" si="863"/>
        <v>7000</v>
      </c>
      <c r="O1237" s="30">
        <f t="shared" si="864"/>
        <v>7000</v>
      </c>
      <c r="P1237" s="48">
        <f t="shared" si="865"/>
        <v>7000</v>
      </c>
      <c r="Q1237" s="48">
        <f t="shared" si="866"/>
        <v>28000</v>
      </c>
    </row>
    <row r="1238" spans="1:17" x14ac:dyDescent="0.25">
      <c r="A1238" s="117"/>
      <c r="B1238" s="117"/>
      <c r="C1238" s="25"/>
      <c r="D1238" s="89"/>
      <c r="E1238" s="132" t="s">
        <v>1302</v>
      </c>
      <c r="F1238" s="28">
        <v>30</v>
      </c>
      <c r="G1238" s="28">
        <v>10</v>
      </c>
      <c r="H1238" s="28">
        <v>10</v>
      </c>
      <c r="I1238" s="28">
        <v>10</v>
      </c>
      <c r="J1238" s="50">
        <f t="shared" si="860"/>
        <v>60</v>
      </c>
      <c r="K1238" s="50">
        <f t="shared" si="861"/>
        <v>300</v>
      </c>
      <c r="L1238" s="30">
        <v>126</v>
      </c>
      <c r="M1238" s="30">
        <f t="shared" si="862"/>
        <v>18900</v>
      </c>
      <c r="N1238" s="30">
        <f t="shared" si="863"/>
        <v>6300</v>
      </c>
      <c r="O1238" s="30">
        <f t="shared" si="864"/>
        <v>6300</v>
      </c>
      <c r="P1238" s="48">
        <f t="shared" si="865"/>
        <v>6300</v>
      </c>
      <c r="Q1238" s="48">
        <f t="shared" si="866"/>
        <v>37800</v>
      </c>
    </row>
    <row r="1239" spans="1:17" x14ac:dyDescent="0.25">
      <c r="A1239" s="117"/>
      <c r="B1239" s="117"/>
      <c r="C1239" s="25"/>
      <c r="D1239" s="89"/>
      <c r="E1239" s="132" t="s">
        <v>1303</v>
      </c>
      <c r="F1239" s="28">
        <v>50</v>
      </c>
      <c r="G1239" s="28">
        <v>10</v>
      </c>
      <c r="H1239" s="28">
        <v>10</v>
      </c>
      <c r="I1239" s="28">
        <v>10</v>
      </c>
      <c r="J1239" s="50">
        <f t="shared" si="860"/>
        <v>80</v>
      </c>
      <c r="K1239" s="50">
        <f t="shared" si="861"/>
        <v>400</v>
      </c>
      <c r="L1239" s="30">
        <v>126</v>
      </c>
      <c r="M1239" s="30">
        <f t="shared" si="862"/>
        <v>31500</v>
      </c>
      <c r="N1239" s="30">
        <f t="shared" si="863"/>
        <v>6300</v>
      </c>
      <c r="O1239" s="30">
        <f t="shared" si="864"/>
        <v>6300</v>
      </c>
      <c r="P1239" s="48">
        <f t="shared" si="865"/>
        <v>6300</v>
      </c>
      <c r="Q1239" s="48">
        <f t="shared" si="866"/>
        <v>50400</v>
      </c>
    </row>
    <row r="1240" spans="1:17" x14ac:dyDescent="0.25">
      <c r="A1240" s="117"/>
      <c r="B1240" s="117"/>
      <c r="C1240" s="25"/>
      <c r="D1240" s="89"/>
      <c r="E1240" s="132" t="s">
        <v>1304</v>
      </c>
      <c r="F1240" s="28">
        <v>50</v>
      </c>
      <c r="G1240" s="28">
        <v>10</v>
      </c>
      <c r="H1240" s="28">
        <v>10</v>
      </c>
      <c r="I1240" s="28">
        <v>10</v>
      </c>
      <c r="J1240" s="50">
        <f t="shared" si="860"/>
        <v>80</v>
      </c>
      <c r="K1240" s="50">
        <f t="shared" si="861"/>
        <v>400</v>
      </c>
      <c r="L1240" s="30">
        <v>234</v>
      </c>
      <c r="M1240" s="30">
        <f t="shared" si="862"/>
        <v>58500</v>
      </c>
      <c r="N1240" s="30">
        <f t="shared" si="863"/>
        <v>11700</v>
      </c>
      <c r="O1240" s="30">
        <f t="shared" si="864"/>
        <v>11700</v>
      </c>
      <c r="P1240" s="48">
        <f t="shared" si="865"/>
        <v>11700</v>
      </c>
      <c r="Q1240" s="48">
        <f t="shared" si="866"/>
        <v>93600</v>
      </c>
    </row>
    <row r="1241" spans="1:17" x14ac:dyDescent="0.25">
      <c r="A1241" s="117"/>
      <c r="B1241" s="117"/>
      <c r="C1241" s="25"/>
      <c r="D1241" s="89"/>
      <c r="E1241" s="132" t="s">
        <v>1305</v>
      </c>
      <c r="F1241" s="28">
        <v>50</v>
      </c>
      <c r="G1241" s="28">
        <v>10</v>
      </c>
      <c r="H1241" s="28">
        <v>10</v>
      </c>
      <c r="I1241" s="28">
        <v>10</v>
      </c>
      <c r="J1241" s="50">
        <f t="shared" si="860"/>
        <v>80</v>
      </c>
      <c r="K1241" s="50">
        <f t="shared" si="861"/>
        <v>400</v>
      </c>
      <c r="L1241" s="30">
        <v>167.70699999999999</v>
      </c>
      <c r="M1241" s="30">
        <f t="shared" si="862"/>
        <v>41926.75</v>
      </c>
      <c r="N1241" s="30">
        <f t="shared" si="863"/>
        <v>8385.35</v>
      </c>
      <c r="O1241" s="30">
        <f t="shared" si="864"/>
        <v>8385.35</v>
      </c>
      <c r="P1241" s="48">
        <f t="shared" si="865"/>
        <v>8385.35</v>
      </c>
      <c r="Q1241" s="48">
        <f t="shared" si="866"/>
        <v>67082.8</v>
      </c>
    </row>
    <row r="1242" spans="1:17" s="9" customFormat="1" ht="21" x14ac:dyDescent="0.25">
      <c r="A1242" s="10"/>
      <c r="B1242" s="10"/>
      <c r="C1242" s="11"/>
      <c r="D1242" s="12"/>
      <c r="E1242" s="32"/>
      <c r="F1242" s="14"/>
      <c r="G1242" s="14"/>
      <c r="H1242" s="14"/>
      <c r="I1242" s="14"/>
      <c r="J1242" s="15"/>
      <c r="K1242" s="15"/>
      <c r="L1242" s="16"/>
      <c r="M1242" s="17">
        <f>SUM(M1235:M1241)</f>
        <v>171676.75</v>
      </c>
      <c r="N1242" s="17">
        <f t="shared" ref="N1242:Q1242" si="867">SUM(N1235:N1241)</f>
        <v>53535.35</v>
      </c>
      <c r="O1242" s="17">
        <f t="shared" si="867"/>
        <v>53535.35</v>
      </c>
      <c r="P1242" s="17">
        <f t="shared" si="867"/>
        <v>53535.35</v>
      </c>
      <c r="Q1242" s="18">
        <f t="shared" si="867"/>
        <v>332282.8</v>
      </c>
    </row>
    <row r="1243" spans="1:17" s="9" customFormat="1" ht="21" x14ac:dyDescent="0.25">
      <c r="A1243" s="10"/>
      <c r="B1243" s="10"/>
      <c r="C1243" s="11"/>
      <c r="D1243" s="12"/>
      <c r="E1243" s="32"/>
      <c r="F1243" s="14"/>
      <c r="G1243" s="14"/>
      <c r="H1243" s="14"/>
      <c r="I1243" s="14"/>
      <c r="J1243" s="15"/>
      <c r="K1243" s="15"/>
      <c r="L1243" s="16"/>
      <c r="M1243" s="17"/>
      <c r="N1243" s="17"/>
      <c r="O1243" s="17"/>
      <c r="P1243" s="17"/>
      <c r="Q1243" s="18"/>
    </row>
    <row r="1244" spans="1:17" ht="21" x14ac:dyDescent="0.25">
      <c r="A1244" s="135">
        <v>163</v>
      </c>
      <c r="B1244" s="19" t="s">
        <v>1340</v>
      </c>
      <c r="C1244" s="136"/>
      <c r="D1244" s="136"/>
      <c r="E1244" s="22" t="s">
        <v>1306</v>
      </c>
      <c r="F1244" s="150"/>
      <c r="G1244" s="150"/>
      <c r="H1244" s="150"/>
      <c r="I1244" s="137"/>
      <c r="J1244" s="138"/>
      <c r="K1244" s="139"/>
      <c r="L1244" s="140"/>
      <c r="M1244" s="140"/>
      <c r="N1244" s="140"/>
      <c r="O1244" s="140"/>
      <c r="P1244" s="141"/>
      <c r="Q1244" s="149"/>
    </row>
    <row r="1245" spans="1:17" x14ac:dyDescent="0.25">
      <c r="A1245" s="25"/>
      <c r="B1245" s="25"/>
      <c r="C1245" s="25"/>
      <c r="D1245" s="89" t="s">
        <v>1307</v>
      </c>
      <c r="E1245" s="57" t="s">
        <v>1308</v>
      </c>
      <c r="F1245" s="28">
        <v>0</v>
      </c>
      <c r="G1245" s="28">
        <v>30</v>
      </c>
      <c r="H1245" s="28">
        <v>0</v>
      </c>
      <c r="I1245" s="28">
        <v>2</v>
      </c>
      <c r="J1245" s="50">
        <f t="shared" si="860"/>
        <v>32</v>
      </c>
      <c r="K1245" s="50">
        <f t="shared" si="861"/>
        <v>160</v>
      </c>
      <c r="L1245" s="30">
        <v>180</v>
      </c>
      <c r="M1245" s="30">
        <f t="shared" si="862"/>
        <v>0</v>
      </c>
      <c r="N1245" s="30">
        <f t="shared" si="863"/>
        <v>27000</v>
      </c>
      <c r="O1245" s="30">
        <f t="shared" si="864"/>
        <v>0</v>
      </c>
      <c r="P1245" s="48">
        <f>I1245*L1245*5</f>
        <v>1800</v>
      </c>
      <c r="Q1245" s="48">
        <f>L1245*K1245</f>
        <v>28800</v>
      </c>
    </row>
    <row r="1246" spans="1:17" s="9" customFormat="1" ht="21" x14ac:dyDescent="0.25">
      <c r="A1246" s="10"/>
      <c r="B1246" s="10"/>
      <c r="C1246" s="11"/>
      <c r="D1246" s="12"/>
      <c r="E1246" s="32" t="s">
        <v>15</v>
      </c>
      <c r="F1246" s="14"/>
      <c r="G1246" s="14"/>
      <c r="H1246" s="14"/>
      <c r="I1246" s="14"/>
      <c r="J1246" s="15"/>
      <c r="K1246" s="15"/>
      <c r="L1246" s="16"/>
      <c r="M1246" s="17">
        <f>SUM(M1245)</f>
        <v>0</v>
      </c>
      <c r="N1246" s="17">
        <f t="shared" ref="N1246:Q1246" si="868">SUM(N1245)</f>
        <v>27000</v>
      </c>
      <c r="O1246" s="17">
        <f t="shared" si="868"/>
        <v>0</v>
      </c>
      <c r="P1246" s="17">
        <f t="shared" si="868"/>
        <v>1800</v>
      </c>
      <c r="Q1246" s="18">
        <f t="shared" si="868"/>
        <v>28800</v>
      </c>
    </row>
    <row r="1247" spans="1:17" s="9" customFormat="1" ht="21" x14ac:dyDescent="0.25">
      <c r="A1247" s="10"/>
      <c r="B1247" s="10"/>
      <c r="C1247" s="11"/>
      <c r="D1247" s="12"/>
      <c r="E1247" s="32"/>
      <c r="F1247" s="14"/>
      <c r="G1247" s="14"/>
      <c r="H1247" s="14"/>
      <c r="I1247" s="14"/>
      <c r="J1247" s="15"/>
      <c r="K1247" s="15"/>
      <c r="L1247" s="16"/>
      <c r="M1247" s="17"/>
      <c r="N1247" s="17"/>
      <c r="O1247" s="17"/>
      <c r="P1247" s="17"/>
      <c r="Q1247" s="18"/>
    </row>
    <row r="1248" spans="1:17" ht="21" x14ac:dyDescent="0.25">
      <c r="A1248" s="135">
        <v>164</v>
      </c>
      <c r="B1248" s="19" t="s">
        <v>1340</v>
      </c>
      <c r="C1248" s="136"/>
      <c r="D1248" s="136"/>
      <c r="E1248" s="22" t="s">
        <v>1309</v>
      </c>
      <c r="F1248" s="150"/>
      <c r="G1248" s="150"/>
      <c r="H1248" s="150"/>
      <c r="I1248" s="137"/>
      <c r="J1248" s="138"/>
      <c r="K1248" s="139"/>
      <c r="L1248" s="140"/>
      <c r="M1248" s="140"/>
      <c r="N1248" s="140"/>
      <c r="O1248" s="140"/>
      <c r="P1248" s="141"/>
      <c r="Q1248" s="149"/>
    </row>
    <row r="1249" spans="1:17" ht="30" x14ac:dyDescent="0.25">
      <c r="A1249" s="25"/>
      <c r="B1249" s="25"/>
      <c r="C1249" s="25"/>
      <c r="D1249" s="89" t="s">
        <v>1310</v>
      </c>
      <c r="E1249" s="57" t="s">
        <v>1311</v>
      </c>
      <c r="F1249" s="28">
        <v>0</v>
      </c>
      <c r="G1249" s="28">
        <v>200</v>
      </c>
      <c r="H1249" s="28">
        <v>100</v>
      </c>
      <c r="I1249" s="28">
        <v>24</v>
      </c>
      <c r="J1249" s="50">
        <f t="shared" si="860"/>
        <v>324</v>
      </c>
      <c r="K1249" s="50">
        <f t="shared" si="861"/>
        <v>1620</v>
      </c>
      <c r="L1249" s="30">
        <v>15</v>
      </c>
      <c r="M1249" s="30">
        <f t="shared" si="862"/>
        <v>0</v>
      </c>
      <c r="N1249" s="30">
        <f t="shared" si="863"/>
        <v>15000</v>
      </c>
      <c r="O1249" s="30">
        <f t="shared" si="864"/>
        <v>7500</v>
      </c>
      <c r="P1249" s="48">
        <f>I1249*L1249*5</f>
        <v>1800</v>
      </c>
      <c r="Q1249" s="48">
        <f>L1249*K1249</f>
        <v>24300</v>
      </c>
    </row>
    <row r="1250" spans="1:17" s="9" customFormat="1" ht="21" x14ac:dyDescent="0.25">
      <c r="A1250" s="10"/>
      <c r="B1250" s="10"/>
      <c r="C1250" s="11"/>
      <c r="D1250" s="12"/>
      <c r="E1250" s="32" t="s">
        <v>15</v>
      </c>
      <c r="F1250" s="14"/>
      <c r="G1250" s="14"/>
      <c r="H1250" s="14"/>
      <c r="I1250" s="14"/>
      <c r="J1250" s="15"/>
      <c r="K1250" s="15"/>
      <c r="L1250" s="16"/>
      <c r="M1250" s="17">
        <f>SUM(M1249)</f>
        <v>0</v>
      </c>
      <c r="N1250" s="17">
        <f t="shared" ref="N1250:Q1250" si="869">SUM(N1249)</f>
        <v>15000</v>
      </c>
      <c r="O1250" s="17">
        <f t="shared" si="869"/>
        <v>7500</v>
      </c>
      <c r="P1250" s="17">
        <f t="shared" si="869"/>
        <v>1800</v>
      </c>
      <c r="Q1250" s="18">
        <f t="shared" si="869"/>
        <v>24300</v>
      </c>
    </row>
    <row r="1251" spans="1:17" s="9" customFormat="1" ht="21" x14ac:dyDescent="0.25">
      <c r="A1251" s="10"/>
      <c r="B1251" s="10"/>
      <c r="C1251" s="11"/>
      <c r="D1251" s="12"/>
      <c r="E1251" s="32"/>
      <c r="F1251" s="14"/>
      <c r="G1251" s="14"/>
      <c r="H1251" s="14"/>
      <c r="I1251" s="14"/>
      <c r="J1251" s="15"/>
      <c r="K1251" s="15"/>
      <c r="L1251" s="16"/>
      <c r="M1251" s="17"/>
      <c r="N1251" s="17"/>
      <c r="O1251" s="17"/>
      <c r="P1251" s="17"/>
      <c r="Q1251" s="18"/>
    </row>
    <row r="1252" spans="1:17" ht="21" x14ac:dyDescent="0.25">
      <c r="A1252" s="135">
        <v>165</v>
      </c>
      <c r="B1252" s="19" t="s">
        <v>1340</v>
      </c>
      <c r="C1252" s="136"/>
      <c r="D1252" s="136"/>
      <c r="E1252" s="22" t="s">
        <v>1312</v>
      </c>
      <c r="F1252" s="150"/>
      <c r="G1252" s="150"/>
      <c r="H1252" s="150"/>
      <c r="I1252" s="137"/>
      <c r="J1252" s="138"/>
      <c r="K1252" s="139"/>
      <c r="L1252" s="140"/>
      <c r="M1252" s="140"/>
      <c r="N1252" s="140"/>
      <c r="O1252" s="140"/>
      <c r="P1252" s="141"/>
      <c r="Q1252" s="149"/>
    </row>
    <row r="1253" spans="1:17" x14ac:dyDescent="0.25">
      <c r="A1253" s="25"/>
      <c r="B1253" s="25"/>
      <c r="C1253" s="25"/>
      <c r="D1253" s="89" t="s">
        <v>1313</v>
      </c>
      <c r="E1253" s="57" t="s">
        <v>1312</v>
      </c>
      <c r="F1253" s="28">
        <v>0</v>
      </c>
      <c r="G1253" s="28">
        <v>0</v>
      </c>
      <c r="H1253" s="28">
        <v>0</v>
      </c>
      <c r="I1253" s="28">
        <v>10</v>
      </c>
      <c r="J1253" s="50">
        <f t="shared" si="860"/>
        <v>10</v>
      </c>
      <c r="K1253" s="50">
        <f t="shared" si="861"/>
        <v>50</v>
      </c>
      <c r="L1253" s="30">
        <v>15</v>
      </c>
      <c r="M1253" s="30">
        <f>F1253*L1253*5</f>
        <v>0</v>
      </c>
      <c r="N1253" s="30">
        <f t="shared" si="863"/>
        <v>0</v>
      </c>
      <c r="O1253" s="30">
        <f t="shared" si="864"/>
        <v>0</v>
      </c>
      <c r="P1253" s="48">
        <f>I1253*L1253*5</f>
        <v>750</v>
      </c>
      <c r="Q1253" s="48">
        <f>L1253*K1253</f>
        <v>750</v>
      </c>
    </row>
    <row r="1254" spans="1:17" s="9" customFormat="1" ht="21" x14ac:dyDescent="0.25">
      <c r="A1254" s="10"/>
      <c r="B1254" s="10"/>
      <c r="C1254" s="11"/>
      <c r="D1254" s="12"/>
      <c r="E1254" s="32"/>
      <c r="F1254" s="14"/>
      <c r="G1254" s="14"/>
      <c r="H1254" s="14"/>
      <c r="I1254" s="14"/>
      <c r="J1254" s="15"/>
      <c r="K1254" s="15"/>
      <c r="L1254" s="16"/>
      <c r="M1254" s="17">
        <f>SUM(M1253)</f>
        <v>0</v>
      </c>
      <c r="N1254" s="17">
        <f t="shared" ref="N1254:Q1254" si="870">SUM(N1253)</f>
        <v>0</v>
      </c>
      <c r="O1254" s="17">
        <f t="shared" si="870"/>
        <v>0</v>
      </c>
      <c r="P1254" s="17">
        <f t="shared" si="870"/>
        <v>750</v>
      </c>
      <c r="Q1254" s="18">
        <f t="shared" si="870"/>
        <v>750</v>
      </c>
    </row>
    <row r="1255" spans="1:17" s="9" customFormat="1" ht="21" x14ac:dyDescent="0.25">
      <c r="A1255" s="10"/>
      <c r="B1255" s="10"/>
      <c r="C1255" s="11"/>
      <c r="D1255" s="12"/>
      <c r="E1255" s="32"/>
      <c r="F1255" s="14"/>
      <c r="G1255" s="14"/>
      <c r="H1255" s="14"/>
      <c r="I1255" s="14"/>
      <c r="J1255" s="15"/>
      <c r="K1255" s="15"/>
      <c r="L1255" s="16"/>
      <c r="M1255" s="17"/>
      <c r="N1255" s="17"/>
      <c r="O1255" s="17"/>
      <c r="P1255" s="17"/>
      <c r="Q1255" s="18"/>
    </row>
    <row r="1256" spans="1:17" ht="21" x14ac:dyDescent="0.25">
      <c r="A1256" s="135">
        <v>166</v>
      </c>
      <c r="B1256" s="19" t="s">
        <v>1340</v>
      </c>
      <c r="C1256" s="136"/>
      <c r="D1256" s="136"/>
      <c r="E1256" s="22" t="s">
        <v>1314</v>
      </c>
      <c r="F1256" s="150"/>
      <c r="G1256" s="150"/>
      <c r="H1256" s="150"/>
      <c r="I1256" s="137"/>
      <c r="J1256" s="138"/>
      <c r="K1256" s="139"/>
      <c r="L1256" s="140"/>
      <c r="M1256" s="140"/>
      <c r="N1256" s="140"/>
      <c r="O1256" s="140"/>
      <c r="P1256" s="141"/>
      <c r="Q1256" s="149"/>
    </row>
    <row r="1257" spans="1:17" x14ac:dyDescent="0.25">
      <c r="A1257" s="25"/>
      <c r="B1257" s="25"/>
      <c r="C1257" s="25"/>
      <c r="D1257" s="89" t="s">
        <v>1315</v>
      </c>
      <c r="E1257" s="57" t="s">
        <v>1314</v>
      </c>
      <c r="F1257" s="28">
        <v>0</v>
      </c>
      <c r="G1257" s="28">
        <v>50</v>
      </c>
      <c r="H1257" s="28">
        <v>0</v>
      </c>
      <c r="I1257" s="28">
        <v>5</v>
      </c>
      <c r="J1257" s="50">
        <f t="shared" si="860"/>
        <v>55</v>
      </c>
      <c r="K1257" s="50">
        <f t="shared" si="861"/>
        <v>275</v>
      </c>
      <c r="L1257" s="30">
        <v>350</v>
      </c>
      <c r="M1257" s="30">
        <f t="shared" si="862"/>
        <v>0</v>
      </c>
      <c r="N1257" s="30">
        <f t="shared" si="863"/>
        <v>87500</v>
      </c>
      <c r="O1257" s="30">
        <f t="shared" si="864"/>
        <v>0</v>
      </c>
      <c r="P1257" s="48">
        <f>I1257*L1257*5</f>
        <v>8750</v>
      </c>
      <c r="Q1257" s="48">
        <f>L1257*K1257</f>
        <v>96250</v>
      </c>
    </row>
    <row r="1258" spans="1:17" s="9" customFormat="1" ht="21" x14ac:dyDescent="0.25">
      <c r="A1258" s="10"/>
      <c r="B1258" s="10"/>
      <c r="C1258" s="11"/>
      <c r="D1258" s="12"/>
      <c r="E1258" s="32"/>
      <c r="F1258" s="14"/>
      <c r="G1258" s="14"/>
      <c r="H1258" s="14"/>
      <c r="I1258" s="14"/>
      <c r="J1258" s="15"/>
      <c r="K1258" s="15"/>
      <c r="L1258" s="16"/>
      <c r="M1258" s="17">
        <f>SUM(M1257)</f>
        <v>0</v>
      </c>
      <c r="N1258" s="17">
        <f t="shared" ref="N1258:Q1258" si="871">SUM(N1257)</f>
        <v>87500</v>
      </c>
      <c r="O1258" s="17">
        <f t="shared" si="871"/>
        <v>0</v>
      </c>
      <c r="P1258" s="17">
        <f t="shared" si="871"/>
        <v>8750</v>
      </c>
      <c r="Q1258" s="18">
        <f t="shared" si="871"/>
        <v>96250</v>
      </c>
    </row>
    <row r="1259" spans="1:17" s="9" customFormat="1" ht="21" x14ac:dyDescent="0.25">
      <c r="A1259" s="10"/>
      <c r="B1259" s="10"/>
      <c r="C1259" s="11"/>
      <c r="D1259" s="12"/>
      <c r="E1259" s="32"/>
      <c r="F1259" s="14"/>
      <c r="G1259" s="14"/>
      <c r="H1259" s="14"/>
      <c r="I1259" s="14"/>
      <c r="J1259" s="15"/>
      <c r="K1259" s="15"/>
      <c r="L1259" s="16"/>
      <c r="M1259" s="17"/>
      <c r="N1259" s="17"/>
      <c r="O1259" s="17"/>
      <c r="P1259" s="17"/>
      <c r="Q1259" s="18"/>
    </row>
    <row r="1260" spans="1:17" ht="42" x14ac:dyDescent="0.25">
      <c r="A1260" s="135">
        <v>167</v>
      </c>
      <c r="B1260" s="19" t="s">
        <v>1340</v>
      </c>
      <c r="C1260" s="136"/>
      <c r="D1260" s="136"/>
      <c r="E1260" s="22" t="s">
        <v>1316</v>
      </c>
      <c r="F1260" s="150"/>
      <c r="G1260" s="150"/>
      <c r="H1260" s="150"/>
      <c r="I1260" s="137"/>
      <c r="J1260" s="138"/>
      <c r="K1260" s="139"/>
      <c r="L1260" s="140"/>
      <c r="M1260" s="140"/>
      <c r="N1260" s="140"/>
      <c r="O1260" s="140"/>
      <c r="P1260" s="141"/>
      <c r="Q1260" s="149"/>
    </row>
    <row r="1261" spans="1:17" x14ac:dyDescent="0.25">
      <c r="A1261" s="25"/>
      <c r="B1261" s="25"/>
      <c r="C1261" s="25"/>
      <c r="D1261" s="89" t="s">
        <v>1317</v>
      </c>
      <c r="E1261" s="57" t="s">
        <v>1316</v>
      </c>
      <c r="F1261" s="28">
        <v>0</v>
      </c>
      <c r="G1261" s="28">
        <v>50</v>
      </c>
      <c r="H1261" s="28">
        <v>0</v>
      </c>
      <c r="I1261" s="28">
        <v>5</v>
      </c>
      <c r="J1261" s="50">
        <f t="shared" si="860"/>
        <v>55</v>
      </c>
      <c r="K1261" s="50">
        <f t="shared" si="861"/>
        <v>275</v>
      </c>
      <c r="L1261" s="30">
        <v>300</v>
      </c>
      <c r="M1261" s="30">
        <f t="shared" si="862"/>
        <v>0</v>
      </c>
      <c r="N1261" s="30">
        <f t="shared" si="863"/>
        <v>75000</v>
      </c>
      <c r="O1261" s="30">
        <f t="shared" si="864"/>
        <v>0</v>
      </c>
      <c r="P1261" s="48">
        <f>I1261*L1261*5</f>
        <v>7500</v>
      </c>
      <c r="Q1261" s="48">
        <f>L1261*K1261</f>
        <v>82500</v>
      </c>
    </row>
    <row r="1262" spans="1:17" s="9" customFormat="1" ht="21" x14ac:dyDescent="0.25">
      <c r="A1262" s="10"/>
      <c r="B1262" s="10"/>
      <c r="C1262" s="11"/>
      <c r="D1262" s="12"/>
      <c r="E1262" s="32"/>
      <c r="F1262" s="14"/>
      <c r="G1262" s="14"/>
      <c r="H1262" s="14"/>
      <c r="I1262" s="14"/>
      <c r="J1262" s="15"/>
      <c r="K1262" s="15"/>
      <c r="L1262" s="16"/>
      <c r="M1262" s="17">
        <f>SUM(M1261)</f>
        <v>0</v>
      </c>
      <c r="N1262" s="17">
        <f t="shared" ref="N1262:Q1262" si="872">SUM(N1261)</f>
        <v>75000</v>
      </c>
      <c r="O1262" s="17">
        <f t="shared" si="872"/>
        <v>0</v>
      </c>
      <c r="P1262" s="17">
        <f t="shared" si="872"/>
        <v>7500</v>
      </c>
      <c r="Q1262" s="18">
        <f t="shared" si="872"/>
        <v>82500</v>
      </c>
    </row>
    <row r="1263" spans="1:17" s="9" customFormat="1" ht="21" x14ac:dyDescent="0.25">
      <c r="A1263" s="10"/>
      <c r="B1263" s="10"/>
      <c r="C1263" s="11"/>
      <c r="D1263" s="12"/>
      <c r="E1263" s="32"/>
      <c r="F1263" s="14"/>
      <c r="G1263" s="14"/>
      <c r="H1263" s="14"/>
      <c r="I1263" s="14"/>
      <c r="J1263" s="15"/>
      <c r="K1263" s="15"/>
      <c r="L1263" s="16"/>
      <c r="M1263" s="17"/>
      <c r="N1263" s="17"/>
      <c r="O1263" s="17"/>
      <c r="P1263" s="17"/>
      <c r="Q1263" s="18"/>
    </row>
    <row r="1264" spans="1:17" ht="21" x14ac:dyDescent="0.25">
      <c r="A1264" s="135">
        <v>168</v>
      </c>
      <c r="B1264" s="19" t="s">
        <v>1340</v>
      </c>
      <c r="C1264" s="136"/>
      <c r="D1264" s="136"/>
      <c r="E1264" s="22" t="s">
        <v>1318</v>
      </c>
      <c r="F1264" s="150"/>
      <c r="G1264" s="150"/>
      <c r="H1264" s="150"/>
      <c r="I1264" s="137"/>
      <c r="J1264" s="138"/>
      <c r="K1264" s="139"/>
      <c r="L1264" s="140"/>
      <c r="M1264" s="140"/>
      <c r="N1264" s="140"/>
      <c r="O1264" s="140"/>
      <c r="P1264" s="141"/>
      <c r="Q1264" s="149"/>
    </row>
    <row r="1265" spans="1:17" x14ac:dyDescent="0.25">
      <c r="A1265" s="25"/>
      <c r="B1265" s="25"/>
      <c r="C1265" s="25"/>
      <c r="D1265" s="89" t="s">
        <v>1298</v>
      </c>
      <c r="E1265" s="57" t="s">
        <v>1318</v>
      </c>
      <c r="F1265" s="28">
        <v>0</v>
      </c>
      <c r="G1265" s="28">
        <v>20</v>
      </c>
      <c r="H1265" s="28">
        <v>0</v>
      </c>
      <c r="I1265" s="28">
        <v>5</v>
      </c>
      <c r="J1265" s="50">
        <f t="shared" si="860"/>
        <v>25</v>
      </c>
      <c r="K1265" s="50">
        <f t="shared" si="861"/>
        <v>125</v>
      </c>
      <c r="L1265" s="30">
        <v>270</v>
      </c>
      <c r="M1265" s="30">
        <f t="shared" si="862"/>
        <v>0</v>
      </c>
      <c r="N1265" s="30">
        <f t="shared" si="863"/>
        <v>27000</v>
      </c>
      <c r="O1265" s="30">
        <f t="shared" si="864"/>
        <v>0</v>
      </c>
      <c r="P1265" s="48">
        <f>I1265*L1265*5</f>
        <v>6750</v>
      </c>
      <c r="Q1265" s="48">
        <f>L1265*K1265</f>
        <v>33750</v>
      </c>
    </row>
    <row r="1266" spans="1:17" s="9" customFormat="1" ht="21" x14ac:dyDescent="0.25">
      <c r="A1266" s="10"/>
      <c r="B1266" s="10"/>
      <c r="C1266" s="11"/>
      <c r="D1266" s="12"/>
      <c r="E1266" s="32"/>
      <c r="F1266" s="14"/>
      <c r="G1266" s="14"/>
      <c r="H1266" s="14"/>
      <c r="I1266" s="14"/>
      <c r="J1266" s="15"/>
      <c r="K1266" s="15"/>
      <c r="L1266" s="16"/>
      <c r="M1266" s="17">
        <f>SUM(M1265)</f>
        <v>0</v>
      </c>
      <c r="N1266" s="17">
        <f t="shared" ref="N1266:Q1266" si="873">SUM(N1265)</f>
        <v>27000</v>
      </c>
      <c r="O1266" s="17">
        <f t="shared" si="873"/>
        <v>0</v>
      </c>
      <c r="P1266" s="17">
        <f t="shared" si="873"/>
        <v>6750</v>
      </c>
      <c r="Q1266" s="18">
        <f t="shared" si="873"/>
        <v>33750</v>
      </c>
    </row>
    <row r="1267" spans="1:17" s="9" customFormat="1" ht="21" x14ac:dyDescent="0.25">
      <c r="A1267" s="10"/>
      <c r="B1267" s="10"/>
      <c r="C1267" s="11"/>
      <c r="D1267" s="12"/>
      <c r="E1267" s="32"/>
      <c r="F1267" s="14"/>
      <c r="G1267" s="14"/>
      <c r="H1267" s="14"/>
      <c r="I1267" s="14"/>
      <c r="J1267" s="15"/>
      <c r="K1267" s="15"/>
      <c r="L1267" s="16"/>
      <c r="M1267" s="17"/>
      <c r="N1267" s="17"/>
      <c r="O1267" s="17"/>
      <c r="P1267" s="17"/>
      <c r="Q1267" s="18"/>
    </row>
    <row r="1268" spans="1:17" ht="21" x14ac:dyDescent="0.25">
      <c r="A1268" s="135">
        <v>169</v>
      </c>
      <c r="B1268" s="19" t="s">
        <v>1340</v>
      </c>
      <c r="C1268" s="136"/>
      <c r="D1268" s="136"/>
      <c r="E1268" s="22" t="s">
        <v>943</v>
      </c>
      <c r="F1268" s="150"/>
      <c r="G1268" s="150"/>
      <c r="H1268" s="150"/>
      <c r="I1268" s="137"/>
      <c r="J1268" s="138"/>
      <c r="K1268" s="139"/>
      <c r="L1268" s="140"/>
      <c r="M1268" s="140"/>
      <c r="N1268" s="140"/>
      <c r="O1268" s="140"/>
      <c r="P1268" s="141"/>
      <c r="Q1268" s="149"/>
    </row>
    <row r="1269" spans="1:17" x14ac:dyDescent="0.25">
      <c r="A1269" s="25"/>
      <c r="B1269" s="25"/>
      <c r="C1269" s="25"/>
      <c r="D1269" s="89" t="s">
        <v>1319</v>
      </c>
      <c r="E1269" s="57" t="s">
        <v>1320</v>
      </c>
      <c r="F1269" s="28">
        <v>1000</v>
      </c>
      <c r="G1269" s="28">
        <v>7000</v>
      </c>
      <c r="H1269" s="28">
        <v>6000</v>
      </c>
      <c r="I1269" s="28">
        <v>1000</v>
      </c>
      <c r="J1269" s="50">
        <f t="shared" si="860"/>
        <v>15000</v>
      </c>
      <c r="K1269" s="50">
        <f t="shared" si="861"/>
        <v>75000</v>
      </c>
      <c r="L1269" s="30">
        <v>0.08</v>
      </c>
      <c r="M1269" s="30">
        <f t="shared" si="862"/>
        <v>400</v>
      </c>
      <c r="N1269" s="30">
        <f t="shared" si="863"/>
        <v>2800</v>
      </c>
      <c r="O1269" s="30">
        <f t="shared" si="864"/>
        <v>2400</v>
      </c>
      <c r="P1269" s="48">
        <f>I1269*L1269*5</f>
        <v>400</v>
      </c>
      <c r="Q1269" s="48">
        <f>L1269*K1269</f>
        <v>6000</v>
      </c>
    </row>
    <row r="1270" spans="1:17" s="9" customFormat="1" ht="21" x14ac:dyDescent="0.25">
      <c r="A1270" s="10"/>
      <c r="B1270" s="10"/>
      <c r="C1270" s="11"/>
      <c r="D1270" s="12"/>
      <c r="E1270" s="32"/>
      <c r="F1270" s="14"/>
      <c r="G1270" s="14"/>
      <c r="H1270" s="14"/>
      <c r="I1270" s="14"/>
      <c r="J1270" s="15"/>
      <c r="K1270" s="15"/>
      <c r="L1270" s="16"/>
      <c r="M1270" s="17">
        <f>SUM(M1269)</f>
        <v>400</v>
      </c>
      <c r="N1270" s="17">
        <f t="shared" ref="N1270:Q1270" si="874">SUM(N1269)</f>
        <v>2800</v>
      </c>
      <c r="O1270" s="17">
        <f t="shared" si="874"/>
        <v>2400</v>
      </c>
      <c r="P1270" s="17">
        <f t="shared" si="874"/>
        <v>400</v>
      </c>
      <c r="Q1270" s="18">
        <f t="shared" si="874"/>
        <v>6000</v>
      </c>
    </row>
    <row r="1271" spans="1:17" s="9" customFormat="1" ht="21" x14ac:dyDescent="0.25">
      <c r="A1271" s="10"/>
      <c r="B1271" s="10"/>
      <c r="C1271" s="11"/>
      <c r="D1271" s="12"/>
      <c r="E1271" s="32"/>
      <c r="F1271" s="14"/>
      <c r="G1271" s="14"/>
      <c r="H1271" s="14"/>
      <c r="I1271" s="14"/>
      <c r="J1271" s="15"/>
      <c r="K1271" s="15"/>
      <c r="L1271" s="16"/>
      <c r="M1271" s="17"/>
      <c r="N1271" s="17"/>
      <c r="O1271" s="17"/>
      <c r="P1271" s="17"/>
      <c r="Q1271" s="18"/>
    </row>
    <row r="1272" spans="1:17" ht="21" x14ac:dyDescent="0.25">
      <c r="A1272" s="135">
        <v>170</v>
      </c>
      <c r="B1272" s="19" t="s">
        <v>1340</v>
      </c>
      <c r="C1272" s="136"/>
      <c r="D1272" s="136"/>
      <c r="E1272" s="22" t="s">
        <v>1321</v>
      </c>
      <c r="F1272" s="150"/>
      <c r="G1272" s="150"/>
      <c r="H1272" s="150"/>
      <c r="I1272" s="137"/>
      <c r="J1272" s="138"/>
      <c r="K1272" s="139"/>
      <c r="L1272" s="140"/>
      <c r="M1272" s="140"/>
      <c r="N1272" s="140"/>
      <c r="O1272" s="140"/>
      <c r="P1272" s="141"/>
      <c r="Q1272" s="149"/>
    </row>
    <row r="1273" spans="1:17" x14ac:dyDescent="0.25">
      <c r="A1273" s="25"/>
      <c r="B1273" s="25"/>
      <c r="C1273" s="25"/>
      <c r="D1273" s="89" t="s">
        <v>1322</v>
      </c>
      <c r="E1273" s="57" t="s">
        <v>1321</v>
      </c>
      <c r="F1273" s="28">
        <v>0</v>
      </c>
      <c r="G1273" s="28">
        <v>100</v>
      </c>
      <c r="H1273" s="28">
        <v>10</v>
      </c>
      <c r="I1273" s="28">
        <v>0</v>
      </c>
      <c r="J1273" s="50">
        <f>SUM(F1273:I1273)</f>
        <v>110</v>
      </c>
      <c r="K1273" s="50">
        <f>J1273*5</f>
        <v>550</v>
      </c>
      <c r="L1273" s="30">
        <v>1560</v>
      </c>
      <c r="M1273" s="30">
        <f t="shared" ref="M1273" si="875">F1273*L1273*5</f>
        <v>0</v>
      </c>
      <c r="N1273" s="30">
        <f t="shared" ref="N1273" si="876">G1273*L1273*5</f>
        <v>780000</v>
      </c>
      <c r="O1273" s="30">
        <f t="shared" ref="O1273" si="877">H1273*L1273*5</f>
        <v>78000</v>
      </c>
      <c r="P1273" s="48">
        <f>I1273*L1273*5</f>
        <v>0</v>
      </c>
      <c r="Q1273" s="48">
        <f>L1273*K1273</f>
        <v>858000</v>
      </c>
    </row>
    <row r="1274" spans="1:17" s="9" customFormat="1" ht="21" x14ac:dyDescent="0.25">
      <c r="A1274" s="10"/>
      <c r="B1274" s="10"/>
      <c r="C1274" s="11"/>
      <c r="D1274" s="12"/>
      <c r="E1274" s="32"/>
      <c r="F1274" s="14"/>
      <c r="G1274" s="14"/>
      <c r="H1274" s="14"/>
      <c r="I1274" s="14"/>
      <c r="J1274" s="15"/>
      <c r="K1274" s="15"/>
      <c r="L1274" s="16"/>
      <c r="M1274" s="17">
        <f>SUM(M1273)</f>
        <v>0</v>
      </c>
      <c r="N1274" s="17">
        <f t="shared" ref="N1274:Q1274" si="878">SUM(N1273)</f>
        <v>780000</v>
      </c>
      <c r="O1274" s="17">
        <f t="shared" si="878"/>
        <v>78000</v>
      </c>
      <c r="P1274" s="17">
        <f t="shared" si="878"/>
        <v>0</v>
      </c>
      <c r="Q1274" s="18">
        <f t="shared" si="878"/>
        <v>858000</v>
      </c>
    </row>
    <row r="1275" spans="1:17" s="9" customFormat="1" ht="21" x14ac:dyDescent="0.25">
      <c r="A1275" s="10"/>
      <c r="B1275" s="10"/>
      <c r="C1275" s="11"/>
      <c r="D1275" s="12"/>
      <c r="E1275" s="32"/>
      <c r="F1275" s="14"/>
      <c r="G1275" s="14"/>
      <c r="H1275" s="14"/>
      <c r="I1275" s="14"/>
      <c r="J1275" s="15"/>
      <c r="K1275" s="15"/>
      <c r="L1275" s="16"/>
      <c r="M1275" s="17"/>
      <c r="N1275" s="17"/>
      <c r="O1275" s="17"/>
      <c r="P1275" s="17"/>
      <c r="Q1275" s="18"/>
    </row>
    <row r="1276" spans="1:17" ht="21" x14ac:dyDescent="0.25">
      <c r="A1276" s="135">
        <v>171</v>
      </c>
      <c r="B1276" s="19" t="s">
        <v>1340</v>
      </c>
      <c r="C1276" s="136"/>
      <c r="D1276" s="136"/>
      <c r="E1276" s="22" t="s">
        <v>1323</v>
      </c>
      <c r="F1276" s="150"/>
      <c r="G1276" s="150"/>
      <c r="H1276" s="150"/>
      <c r="I1276" s="137"/>
      <c r="J1276" s="138"/>
      <c r="K1276" s="139"/>
      <c r="L1276" s="140"/>
      <c r="M1276" s="140"/>
      <c r="N1276" s="140"/>
      <c r="O1276" s="140"/>
      <c r="P1276" s="141"/>
      <c r="Q1276" s="149"/>
    </row>
    <row r="1277" spans="1:17" x14ac:dyDescent="0.25">
      <c r="A1277" s="25"/>
      <c r="B1277" s="25"/>
      <c r="C1277" s="25"/>
      <c r="D1277" s="89" t="s">
        <v>1324</v>
      </c>
      <c r="E1277" s="57" t="s">
        <v>1323</v>
      </c>
      <c r="F1277" s="28">
        <v>10</v>
      </c>
      <c r="G1277" s="28">
        <v>50</v>
      </c>
      <c r="H1277" s="28">
        <v>10</v>
      </c>
      <c r="I1277" s="28">
        <v>10</v>
      </c>
      <c r="J1277" s="50">
        <f>SUM(F1277:I1277)</f>
        <v>80</v>
      </c>
      <c r="K1277" s="50">
        <f>J1277*5</f>
        <v>400</v>
      </c>
      <c r="L1277" s="30">
        <v>33</v>
      </c>
      <c r="M1277" s="30">
        <f t="shared" ref="M1277" si="879">F1277*L1277*5</f>
        <v>1650</v>
      </c>
      <c r="N1277" s="30">
        <f t="shared" ref="N1277" si="880">G1277*L1277*5</f>
        <v>8250</v>
      </c>
      <c r="O1277" s="30">
        <f t="shared" ref="O1277" si="881">H1277*L1277*5</f>
        <v>1650</v>
      </c>
      <c r="P1277" s="48">
        <f>I1277*L1277*5</f>
        <v>1650</v>
      </c>
      <c r="Q1277" s="48">
        <f>L1277*K1277</f>
        <v>13200</v>
      </c>
    </row>
    <row r="1278" spans="1:17" s="9" customFormat="1" ht="21" x14ac:dyDescent="0.25">
      <c r="A1278" s="10"/>
      <c r="B1278" s="10"/>
      <c r="C1278" s="11"/>
      <c r="D1278" s="12"/>
      <c r="E1278" s="32"/>
      <c r="F1278" s="14"/>
      <c r="G1278" s="14"/>
      <c r="H1278" s="14"/>
      <c r="I1278" s="14"/>
      <c r="J1278" s="15"/>
      <c r="K1278" s="15"/>
      <c r="L1278" s="16"/>
      <c r="M1278" s="17">
        <f>SUM(M1277)</f>
        <v>1650</v>
      </c>
      <c r="N1278" s="17">
        <f t="shared" ref="N1278:Q1278" si="882">SUM(N1277)</f>
        <v>8250</v>
      </c>
      <c r="O1278" s="17">
        <f t="shared" si="882"/>
        <v>1650</v>
      </c>
      <c r="P1278" s="17">
        <f t="shared" si="882"/>
        <v>1650</v>
      </c>
      <c r="Q1278" s="18">
        <f t="shared" si="882"/>
        <v>13200</v>
      </c>
    </row>
    <row r="1279" spans="1:17" s="9" customFormat="1" ht="21" x14ac:dyDescent="0.25">
      <c r="A1279" s="10"/>
      <c r="B1279" s="10"/>
      <c r="C1279" s="11"/>
      <c r="D1279" s="12"/>
      <c r="E1279" s="32"/>
      <c r="F1279" s="14"/>
      <c r="G1279" s="14"/>
      <c r="H1279" s="14"/>
      <c r="I1279" s="14"/>
      <c r="J1279" s="15"/>
      <c r="K1279" s="15"/>
      <c r="L1279" s="16"/>
      <c r="M1279" s="17"/>
      <c r="N1279" s="17"/>
      <c r="O1279" s="17"/>
      <c r="P1279" s="17"/>
      <c r="Q1279" s="18"/>
    </row>
    <row r="1280" spans="1:17" ht="21" x14ac:dyDescent="0.25">
      <c r="A1280" s="135">
        <v>172</v>
      </c>
      <c r="B1280" s="19" t="s">
        <v>1340</v>
      </c>
      <c r="C1280" s="136"/>
      <c r="D1280" s="136"/>
      <c r="E1280" s="22" t="s">
        <v>1325</v>
      </c>
      <c r="F1280" s="150"/>
      <c r="G1280" s="150"/>
      <c r="H1280" s="150"/>
      <c r="I1280" s="137"/>
      <c r="J1280" s="138"/>
      <c r="K1280" s="139"/>
      <c r="L1280" s="140"/>
      <c r="M1280" s="140"/>
      <c r="N1280" s="140"/>
      <c r="O1280" s="140"/>
      <c r="P1280" s="141"/>
      <c r="Q1280" s="149"/>
    </row>
    <row r="1281" spans="1:17" x14ac:dyDescent="0.25">
      <c r="A1281" s="161"/>
      <c r="B1281" s="161"/>
      <c r="C1281" s="25" t="s">
        <v>1291</v>
      </c>
      <c r="D1281" s="89" t="s">
        <v>402</v>
      </c>
      <c r="E1281" s="57" t="s">
        <v>1326</v>
      </c>
      <c r="F1281" s="49">
        <v>20</v>
      </c>
      <c r="G1281" s="49">
        <v>200</v>
      </c>
      <c r="H1281" s="49">
        <v>100</v>
      </c>
      <c r="I1281" s="49">
        <v>100</v>
      </c>
      <c r="J1281" s="50">
        <f t="shared" ref="J1281:J1285" si="883">SUM(F1281:I1281)</f>
        <v>420</v>
      </c>
      <c r="K1281" s="50">
        <f>J1281*5</f>
        <v>2100</v>
      </c>
      <c r="L1281" s="30">
        <v>22.5</v>
      </c>
      <c r="M1281" s="30">
        <f>F1281*L1281*5</f>
        <v>2250</v>
      </c>
      <c r="N1281" s="30">
        <f t="shared" ref="N1281:N1285" si="884">G1281*L1281*5</f>
        <v>22500</v>
      </c>
      <c r="O1281" s="30">
        <f t="shared" ref="O1281:O1285" si="885">H1281*L1281*5</f>
        <v>11250</v>
      </c>
      <c r="P1281" s="48">
        <f>I1281*L1281*5</f>
        <v>11250</v>
      </c>
      <c r="Q1281" s="48">
        <f>L1281*K1281</f>
        <v>47250</v>
      </c>
    </row>
    <row r="1282" spans="1:17" x14ac:dyDescent="0.25">
      <c r="A1282" s="161"/>
      <c r="B1282" s="161"/>
      <c r="C1282" s="25" t="s">
        <v>1529</v>
      </c>
      <c r="D1282" s="89" t="s">
        <v>1327</v>
      </c>
      <c r="E1282" s="57" t="s">
        <v>1328</v>
      </c>
      <c r="F1282" s="28">
        <v>20</v>
      </c>
      <c r="G1282" s="28">
        <v>100</v>
      </c>
      <c r="H1282" s="28">
        <v>50</v>
      </c>
      <c r="I1282" s="28">
        <v>50</v>
      </c>
      <c r="J1282" s="50">
        <f t="shared" si="883"/>
        <v>220</v>
      </c>
      <c r="K1282" s="50">
        <f>J1282*5</f>
        <v>1100</v>
      </c>
      <c r="L1282" s="30">
        <v>4.75</v>
      </c>
      <c r="M1282" s="30">
        <f t="shared" ref="M1282:M1285" si="886">F1282*L1282*5</f>
        <v>475</v>
      </c>
      <c r="N1282" s="30">
        <f t="shared" si="884"/>
        <v>2375</v>
      </c>
      <c r="O1282" s="30">
        <f t="shared" si="885"/>
        <v>1187.5</v>
      </c>
      <c r="P1282" s="48">
        <f>I1282*L1282*5</f>
        <v>1187.5</v>
      </c>
      <c r="Q1282" s="48">
        <f>L1282*K1282</f>
        <v>5225</v>
      </c>
    </row>
    <row r="1283" spans="1:17" ht="30" x14ac:dyDescent="0.25">
      <c r="A1283" s="161"/>
      <c r="B1283" s="161"/>
      <c r="C1283" s="25" t="s">
        <v>1530</v>
      </c>
      <c r="D1283" s="89" t="s">
        <v>1327</v>
      </c>
      <c r="E1283" s="57" t="s">
        <v>1329</v>
      </c>
      <c r="F1283" s="28">
        <v>20</v>
      </c>
      <c r="G1283" s="28">
        <v>40</v>
      </c>
      <c r="H1283" s="28">
        <v>20</v>
      </c>
      <c r="I1283" s="28">
        <v>20</v>
      </c>
      <c r="J1283" s="50">
        <f t="shared" si="883"/>
        <v>100</v>
      </c>
      <c r="K1283" s="50">
        <f t="shared" ref="K1283:K1285" si="887">J1283*5</f>
        <v>500</v>
      </c>
      <c r="L1283" s="30">
        <v>5.25</v>
      </c>
      <c r="M1283" s="30">
        <f t="shared" si="886"/>
        <v>525</v>
      </c>
      <c r="N1283" s="30">
        <f t="shared" si="884"/>
        <v>1050</v>
      </c>
      <c r="O1283" s="30">
        <f t="shared" si="885"/>
        <v>525</v>
      </c>
      <c r="P1283" s="48">
        <f>I1283*L1283*5</f>
        <v>525</v>
      </c>
      <c r="Q1283" s="48">
        <f>L1283*K1283</f>
        <v>2625</v>
      </c>
    </row>
    <row r="1284" spans="1:17" ht="32.25" customHeight="1" x14ac:dyDescent="0.25">
      <c r="A1284" s="161"/>
      <c r="B1284" s="161"/>
      <c r="C1284" s="25" t="s">
        <v>1531</v>
      </c>
      <c r="D1284" s="89" t="s">
        <v>1330</v>
      </c>
      <c r="E1284" s="57" t="s">
        <v>1331</v>
      </c>
      <c r="F1284" s="28">
        <v>20</v>
      </c>
      <c r="G1284" s="28">
        <v>40</v>
      </c>
      <c r="H1284" s="28">
        <v>20</v>
      </c>
      <c r="I1284" s="28">
        <v>20</v>
      </c>
      <c r="J1284" s="50">
        <f t="shared" si="883"/>
        <v>100</v>
      </c>
      <c r="K1284" s="50">
        <f t="shared" si="887"/>
        <v>500</v>
      </c>
      <c r="L1284" s="30">
        <v>6.82</v>
      </c>
      <c r="M1284" s="30">
        <f t="shared" si="886"/>
        <v>682</v>
      </c>
      <c r="N1284" s="30">
        <f t="shared" si="884"/>
        <v>1364</v>
      </c>
      <c r="O1284" s="30">
        <f t="shared" si="885"/>
        <v>682</v>
      </c>
      <c r="P1284" s="48">
        <f>I1284*L1284*5</f>
        <v>682</v>
      </c>
      <c r="Q1284" s="48">
        <f>L1284*K1284</f>
        <v>3410</v>
      </c>
    </row>
    <row r="1285" spans="1:17" x14ac:dyDescent="0.25">
      <c r="A1285" s="161"/>
      <c r="B1285" s="161"/>
      <c r="C1285" s="25" t="s">
        <v>1532</v>
      </c>
      <c r="D1285" s="89" t="s">
        <v>1332</v>
      </c>
      <c r="E1285" s="57" t="s">
        <v>1333</v>
      </c>
      <c r="F1285" s="28">
        <v>20</v>
      </c>
      <c r="G1285" s="28">
        <v>100</v>
      </c>
      <c r="H1285" s="28">
        <v>50</v>
      </c>
      <c r="I1285" s="28">
        <v>50</v>
      </c>
      <c r="J1285" s="50">
        <f t="shared" si="883"/>
        <v>220</v>
      </c>
      <c r="K1285" s="50">
        <f t="shared" si="887"/>
        <v>1100</v>
      </c>
      <c r="L1285" s="110">
        <v>5</v>
      </c>
      <c r="M1285" s="30">
        <f t="shared" si="886"/>
        <v>500</v>
      </c>
      <c r="N1285" s="30">
        <f t="shared" si="884"/>
        <v>2500</v>
      </c>
      <c r="O1285" s="30">
        <f t="shared" si="885"/>
        <v>1250</v>
      </c>
      <c r="P1285" s="48">
        <f>I1285*L1285*5</f>
        <v>1250</v>
      </c>
      <c r="Q1285" s="48">
        <f>L1285*K1285</f>
        <v>5500</v>
      </c>
    </row>
    <row r="1286" spans="1:17" s="9" customFormat="1" ht="21" x14ac:dyDescent="0.25">
      <c r="A1286" s="10"/>
      <c r="B1286" s="10"/>
      <c r="C1286" s="11"/>
      <c r="D1286" s="12"/>
      <c r="E1286" s="32"/>
      <c r="F1286" s="14"/>
      <c r="G1286" s="14"/>
      <c r="H1286" s="14"/>
      <c r="I1286" s="14"/>
      <c r="J1286" s="15"/>
      <c r="K1286" s="15"/>
      <c r="L1286" s="16"/>
      <c r="M1286" s="17">
        <f>SUM(M1281:M1285)</f>
        <v>4432</v>
      </c>
      <c r="N1286" s="17">
        <f t="shared" ref="N1286:Q1286" si="888">SUM(N1281:N1285)</f>
        <v>29789</v>
      </c>
      <c r="O1286" s="17">
        <f t="shared" si="888"/>
        <v>14894.5</v>
      </c>
      <c r="P1286" s="17">
        <f t="shared" si="888"/>
        <v>14894.5</v>
      </c>
      <c r="Q1286" s="18">
        <f t="shared" si="888"/>
        <v>64010</v>
      </c>
    </row>
    <row r="1287" spans="1:17" s="9" customFormat="1" ht="21" x14ac:dyDescent="0.25">
      <c r="A1287" s="10"/>
      <c r="B1287" s="10"/>
      <c r="C1287" s="11"/>
      <c r="D1287" s="12"/>
      <c r="E1287" s="32"/>
      <c r="F1287" s="14"/>
      <c r="G1287" s="14"/>
      <c r="H1287" s="14"/>
      <c r="I1287" s="14"/>
      <c r="J1287" s="15"/>
      <c r="K1287" s="15"/>
      <c r="L1287" s="16"/>
      <c r="M1287" s="17"/>
      <c r="N1287" s="17"/>
      <c r="O1287" s="17"/>
      <c r="P1287" s="17"/>
      <c r="Q1287" s="18"/>
    </row>
    <row r="1288" spans="1:17" x14ac:dyDescent="0.3">
      <c r="M1288" s="168"/>
      <c r="N1288" s="168"/>
      <c r="O1288" s="168"/>
    </row>
    <row r="1289" spans="1:17" x14ac:dyDescent="0.3">
      <c r="M1289" s="168"/>
      <c r="N1289" s="168"/>
      <c r="O1289" s="168"/>
      <c r="P1289" s="168"/>
    </row>
    <row r="1290" spans="1:17" ht="21" x14ac:dyDescent="0.3">
      <c r="M1290" s="2" t="s">
        <v>1334</v>
      </c>
      <c r="N1290" s="3" t="s">
        <v>1335</v>
      </c>
      <c r="O1290" s="4" t="s">
        <v>1336</v>
      </c>
      <c r="P1290" s="5" t="s">
        <v>1337</v>
      </c>
      <c r="Q1290" s="171" t="s">
        <v>1338</v>
      </c>
    </row>
    <row r="1291" spans="1:17" ht="21" x14ac:dyDescent="0.3">
      <c r="K1291" s="172"/>
      <c r="M1291" s="173">
        <f>M1286+M1278+M1274+M1270+M1266+M1262+M1258+M1254+M1250+M1246+M1242+M1232+M1228+M1224+M1220+M1216+M1212+M1208+M1201+M1193+M1189+M1184+M1150+M1146+M1142+M1138+M1124+M1120+M1116+M1109+M1102+M1098+M1088+M1084+M1080+M1075+M1071+M1067+M1062+M1052+M1042+M1038+M1031+M1027+M1005+M998+M993+M989+M981+M973+M969+M963+M958+M953+M949+M939+M935+M930+M924+M920+M910+M906+M902+M898+M894+M890+M886+M879+M875+M870+M861+M856+M852+M846+M842+M831+M827+M821+M817+M813+M809+M799+M786+M782+M778+M771+M752+M737+M731+M725+M720+M689+M678+M587+M563+M556+M552+M548+M543+M539+M534+M526+M517+M497+M492+M485+M473+M469+M463+M459+M452+M440+M436+M432+M428+M424+M420+M411+M403+M398+M392+M386+M382+M378+M371+M367+M360+M354+M350+M345+M340+M322+M316+M312+M306+M302+M292+M288+M284+M279+M266+M260+M256+M252+M243+M237+M224+M217+M213+M203+M188+M182+M175+M136+M128+M124+M116+M112+M108+M101+M97+M69+M44+M40+M36+M32+M28+M24+M20+M16+M12+M8</f>
        <v>12499513.75</v>
      </c>
      <c r="N1291" s="174">
        <f>N1286+N1278+N1274+N1270+N1266+N1262+N1258+N1254+N1250+N1246+N1242+N1232+N1228+N1224+N1220+N1216+N1212+N1208+N1201+N1193+N1189+N1184+N1150+N1146+N1142+N1138+N1124+N1120+N1116+N1109+N1102+N1098+N1088+N1084+N1080+N1075+N1071+N1067+N1062+N1052+N1042+N1038+N1031+N1027+N1005+N998+N993+N989+N981+N973+N969+N963+N958+N953+N949+N939+N935+N930+N924+N920+N910+N906+N902+N898+N894+N890+N886+N879+N875+N870+N861+N856+N852+N846+N842+N831+N827+N821+N817+N813+N809+N799+N786+N782+N778+N771+N752+N737+N731+N725+N720+N689+N678+N587+N563+N556+N552+N548+N543+N539+N534+N526+N517+N497+N492+N485+N473+N469+N463+N459+N452+N440+N436+N432+N428+N424+N420+N411+N403+N398+N392+N386+N382+N378+N371+N367+N360+N354+N350+N345+N340+N322+N316+N312+N306+N302+N292+N288+N284+N279+N266+N260+N256+N252+N243+N237+N224+N217+N213+N203+N188+N182+N175+N136+N128+N124+N116+N112+N108+N101+N97+N69+N44+N40+N36+N32+N28+N24+N20+N16+N12+N8</f>
        <v>23521095.850000001</v>
      </c>
      <c r="O1291" s="175">
        <f>O1286+O1278+O1274+O1270+O1266+O1262+O1258+O1254+O1250+O1246+O1242+O1232+O1228+O1224+O1220+O1216+O1212+O1208+O1201+O1193+O1189+O1184+O1150+O1146+O1142+O1138+O1124+O1120+O1116+O1109+O1102+O1098+O1088+O1084+O1080+O1075+O1071+O1067+O1062+O1052+O1042+O1038+O1031+O1027+O1005+O998+O993+O989+O981+O973+O969+O963+O958+O953+O949+O939+O935+O930+O924+O920+O910+O906+O902+O898+O894+O890+O886+O879+O875+O870+O861+O856+O852+O846+O842+O831+O827+O821+O817+O813+O809+O799+O786+O782+O778+O771+O752+O737+O731+O725+O720+O689+O678+O587+O563+O556+O552+O548+O543+O539+O534+O526+O517+O497+O492+O485+O473+O469+O463+O459+O452+O440+O436+O432+O428+O424+O420+O411+O403+O398+O392+O386+O382+O378+O371+O367+O360+O354+O350+O345+O340+O322+O316+O312+O306+O302+O292+O288+O284+O279+O266+O260+O256+O252+O243+O237+O224+O217+O213+O203+O188+O182+O175+O136+O128+O124+O116+O112+O108+O101+O97+O69+O44+O40+O36+O32+O28+O24+O20+O16+O12+O8</f>
        <v>14944414.6</v>
      </c>
      <c r="P1291" s="176">
        <f>P1286+P1278+P1274+P1270+P1266+P1262+P1258+P1254+P1250+P1246+P1242+P1232+P1228+P1224+P1220+P1216+P1212+P1208+P1201+P1193+P1189+P1184+P1150+P1146+P1142+P1138+P1124+P1120+P1116+P1109+P1102+P1098+P1088+P1084+P1080+P1075+P1071+P1067+P1062+P1052+P1042+P1038+P1031+P1027+P1005+P998+P993+P989+P981+P973+P969+P963+P958+P953+P949+P939+P935+P930+P924+P920+P910+P906+P902+P898+P894+P890+P886+P879+P875+P870+P861+P856+P852+P846+P842+P831+P827+P821+P817+P813+P809+P799+P786+P782+P778+P771+P752+P737+P731+P725+P720+P689+P678+P587+P563+P556+P552+P548+P543+P539+P534+P526+P517+P497+P492+P485+P473+P469+P463+P459+P452+P440+P436+P432+P428+P424+P420+P411+P403+P398+P392+P386+P382+P378+P371+P367+P360+P354+P350+P345+P340+P322+P316+P312+P306+P302+P292+P288+P284+P279+P266+P260+P256+P252+P243+P237+P224+P217+P213+P203+P188+P182+P175+P136+P128+P124+P116+P112+P108+P101+P97+P69+P44+P40+P36+P32+P28+P24+P20+P16+P12+P8</f>
        <v>8791184.8499999996</v>
      </c>
      <c r="Q1291" s="177">
        <f>Q1286+Q1278+Q1274+Q1270+Q1266+Q1262+Q1258+Q1254+Q1250+Q1246+Q1242+Q1232+Q1228+Q1224+Q1220+Q1216+Q1212+Q1208+Q1201+Q1193+Q1189+Q1184+Q1150+Q1146+Q1142+Q1138+Q1124+Q1120+Q1116+Q1109+Q1102+Q1098+Q1088+Q1084+Q1080+Q1075+Q1071+Q1067+Q1062+Q1052+Q1042+Q1038+Q1031+Q1027+Q1005+Q998+Q993+Q989+Q981+Q973+Q969+Q963+Q958+Q953+Q949+Q939+Q935+Q930+Q924+Q920+Q910+Q906+Q902+Q898+Q894+Q890+Q886+Q879+Q875+Q870+Q861+Q856+Q852+Q846+Q842+Q831+Q827+Q821+Q817+Q813+Q809+Q799+Q786+Q782+Q778+Q771+Q752+Q737+Q731+Q725+Q720+Q689+Q678+Q587+Q563+Q556+Q552+Q548+Q543+Q539+Q534+Q526+Q517+Q497+Q492+Q485+Q473+Q469+Q463+Q459+Q452+Q440+Q436+Q432+Q428+Q424+Q420+Q411+Q403+Q398+Q392+Q386+Q382+Q378+Q371+Q367+Q360+Q354+Q350+Q345+Q340+Q322+Q316+Q312+Q306+Q302+Q292+Q288+Q284+Q279+Q266+Q260+Q256+Q252+Q243+Q237+Q224+Q217+Q213+Q203+Q188+Q182+Q175+Q136+Q128+Q124+Q116+Q112+Q108+Q101+Q97+Q69+Q44+Q40+Q36+Q32+Q28+Q24+Q20+Q16+Q12+Q8</f>
        <v>59756209.049999997</v>
      </c>
    </row>
    <row r="1293" spans="1:17" ht="21" x14ac:dyDescent="0.3">
      <c r="M1293" s="177">
        <f t="shared" ref="M1293:P1293" si="889">M1286+M1278+M1274+M1270+M1266+M1262+M1258+M1254+M1250+M1246+M1242+M1232+M1228+M1224+M1220+M1216+M1212+M1208+M1201+M1193+M1189+M1184+M1150+M1146+M1142+M1138+M1124+M1120+M1116+M1109+M1102+M1098+M1088+M1084+M1080+M1075+M1071+M1067+M1062+M1052+M1042+M1038+M1031+M1027+M1005+M998+M993+M989+M981+M973+M969+M963+M958+M953+M949+M939+M935+M930+M924+M920+M910+M906+M902+M898+M894+M890+M886+M879+M875+M870+M861+M856+M852+M846+M842+M831+M827+M821+M817+M813+M809+M799+M786+M782+M778+M771+M752+M737+M731+M725+M720+M689+M678+M587+M563+M556+M552+M548+M543+M539+M534+M526+M517+M497+M492+M485+M473+M469+M463+M459+M452+M440+M436+M432+M428+M424+M420+M411+M403+M398+M392+M386+M382+M378+M371+M367+M360+M354+M350+M345+M340+M322+M316+M312+M306+M302+M292+M288+M284+M279+M266+M260+M256+M252+M243+M237+M224+M217+M213+M203+M188+M182+M175+M136+M128+M124+M116+M112+M108+M101+M97+M69+M44+M40+M36+M32+M28+M24+M20+M16+M12+M8</f>
        <v>12499513.75</v>
      </c>
      <c r="N1293" s="177">
        <f t="shared" si="889"/>
        <v>23521095.850000001</v>
      </c>
      <c r="O1293" s="177">
        <f t="shared" si="889"/>
        <v>14944414.6</v>
      </c>
      <c r="P1293" s="177">
        <f t="shared" si="889"/>
        <v>8791184.8499999996</v>
      </c>
      <c r="Q1293" s="177">
        <f>Q1286+Q1278+Q1274+Q1270+Q1266+Q1262+Q1258+Q1254+Q1250+Q1246+Q1242+Q1232+Q1228+Q1224+Q1220+Q1216+Q1212+Q1208+Q1201+Q1193+Q1189+Q1184+Q1150+Q1146+Q1142+Q1138+Q1124+Q1120+Q1116+Q1109+Q1102+Q1098+Q1088+Q1084+Q1080+Q1075+Q1071+Q1067+Q1062+Q1052+Q1042+Q1038+Q1031+Q1027+Q1005+Q998+Q993+Q989+Q981+Q973+Q969+Q963+Q958+Q953+Q949+Q939+Q935+Q930+Q924+Q920+Q910+Q906+Q902+Q898+Q894+Q890+Q886+Q879+Q875+Q870+Q861+Q856+Q852+Q846+Q842+Q831+Q827+Q821+Q817+Q813+Q809+Q799+Q786+Q782+Q778+Q771+Q752+Q737+Q731+Q725+Q720+Q689+Q678+Q587+Q563+Q556+Q552+Q548+Q543+Q539+Q534+Q526+Q517+Q497+Q492+Q485+Q473+Q469+Q463+Q459+Q452+Q440+Q436+Q432+Q428+Q424+Q420+Q411+Q403+Q398+Q392+Q386+Q382+Q378+Q371+Q367+Q360+Q354+Q350+Q345+Q340+Q322+Q316+Q312+Q306+Q302+Q292+Q288+Q284+Q279+Q266+Q260+Q256+Q252+Q243+Q237+Q224+Q217+Q213+Q203+Q188+Q182+Q175+Q136+Q128+Q124+Q116+Q112+Q108+Q101+Q97+Q69+Q44+Q40+Q36+Q32+Q28+Q24+Q20+Q16+Q12+Q8</f>
        <v>59756209.049999997</v>
      </c>
    </row>
    <row r="1294" spans="1:17" x14ac:dyDescent="0.3">
      <c r="K1294" s="169"/>
      <c r="L1294"/>
      <c r="M1294"/>
      <c r="N1294"/>
      <c r="O1294"/>
      <c r="P1294"/>
      <c r="Q1294"/>
    </row>
    <row r="1295" spans="1:17" x14ac:dyDescent="0.3">
      <c r="K1295" s="169"/>
      <c r="L1295"/>
      <c r="M1295"/>
      <c r="N1295"/>
      <c r="O1295"/>
      <c r="P1295"/>
      <c r="Q1295"/>
    </row>
    <row r="1296" spans="1:17" x14ac:dyDescent="0.3">
      <c r="K1296" s="169"/>
      <c r="L1296"/>
      <c r="M1296"/>
      <c r="N1296"/>
      <c r="O1296"/>
      <c r="P1296"/>
      <c r="Q1296"/>
    </row>
    <row r="1297" spans="12:17" x14ac:dyDescent="0.3">
      <c r="L1297"/>
      <c r="M1297"/>
      <c r="N1297"/>
      <c r="O1297"/>
      <c r="P1297"/>
      <c r="Q1297"/>
    </row>
    <row r="1298" spans="12:17" x14ac:dyDescent="0.3">
      <c r="L1298"/>
      <c r="M1298"/>
      <c r="N1298"/>
      <c r="O1298"/>
      <c r="P1298"/>
      <c r="Q1298"/>
    </row>
    <row r="1299" spans="12:17" x14ac:dyDescent="0.3">
      <c r="L1299"/>
      <c r="M1299"/>
      <c r="N1299"/>
      <c r="O1299"/>
      <c r="P1299"/>
      <c r="Q1299"/>
    </row>
    <row r="1300" spans="12:17" x14ac:dyDescent="0.3">
      <c r="L1300"/>
      <c r="M1300"/>
      <c r="N1300"/>
      <c r="O1300"/>
      <c r="P1300"/>
      <c r="Q1300"/>
    </row>
    <row r="1301" spans="12:17" x14ac:dyDescent="0.3">
      <c r="L1301"/>
      <c r="M1301"/>
      <c r="N1301"/>
      <c r="O1301"/>
      <c r="P1301"/>
      <c r="Q1301"/>
    </row>
    <row r="1302" spans="12:17" x14ac:dyDescent="0.3">
      <c r="L1302"/>
      <c r="M1302"/>
      <c r="N1302"/>
      <c r="O1302"/>
      <c r="P1302"/>
      <c r="Q1302"/>
    </row>
    <row r="1303" spans="12:17" x14ac:dyDescent="0.3">
      <c r="L1303"/>
      <c r="M1303"/>
      <c r="N1303"/>
      <c r="O1303"/>
      <c r="P1303"/>
      <c r="Q1303"/>
    </row>
    <row r="1304" spans="12:17" x14ac:dyDescent="0.3">
      <c r="L1304"/>
      <c r="M1304"/>
      <c r="N1304"/>
      <c r="O1304"/>
      <c r="P1304"/>
      <c r="Q1304"/>
    </row>
    <row r="1305" spans="12:17" x14ac:dyDescent="0.3">
      <c r="L1305"/>
      <c r="M1305"/>
      <c r="N1305"/>
      <c r="O1305"/>
      <c r="P1305"/>
      <c r="Q1305"/>
    </row>
    <row r="1306" spans="12:17" x14ac:dyDescent="0.3">
      <c r="L1306"/>
      <c r="M1306"/>
      <c r="N1306"/>
      <c r="O1306"/>
      <c r="P1306"/>
      <c r="Q1306"/>
    </row>
    <row r="1307" spans="12:17" x14ac:dyDescent="0.3">
      <c r="L1307"/>
      <c r="M1307"/>
      <c r="N1307"/>
      <c r="O1307"/>
      <c r="P1307"/>
      <c r="Q1307"/>
    </row>
    <row r="1308" spans="12:17" x14ac:dyDescent="0.3">
      <c r="L1308"/>
      <c r="M1308"/>
      <c r="N1308"/>
      <c r="O1308"/>
      <c r="P1308"/>
      <c r="Q1308"/>
    </row>
    <row r="1309" spans="12:17" x14ac:dyDescent="0.3">
      <c r="L1309"/>
      <c r="M1309"/>
      <c r="N1309"/>
      <c r="O1309"/>
      <c r="P1309"/>
      <c r="Q1309"/>
    </row>
    <row r="1310" spans="12:17" x14ac:dyDescent="0.3">
      <c r="L1310"/>
      <c r="M1310"/>
      <c r="N1310"/>
      <c r="O1310"/>
      <c r="P1310"/>
      <c r="Q1310"/>
    </row>
    <row r="1311" spans="12:17" x14ac:dyDescent="0.3">
      <c r="L1311"/>
      <c r="M1311"/>
      <c r="N1311"/>
      <c r="O1311"/>
      <c r="P1311"/>
      <c r="Q1311"/>
    </row>
  </sheetData>
  <sheetProtection algorithmName="SHA-512" hashValue="83c5LvJBZVxniySthY497Ha59ISyOxmVV5dAmIMpPz0FK8Q62tXIwlDR0uNVp52q92wWQw3FqlbLNre+mkdkog==" saltValue="V3XaNGAUckBB3ZqTwb1Bkg==" spinCount="100000" sheet="1" objects="1" scenarios="1"/>
  <mergeCells count="2">
    <mergeCell ref="A1:Q1"/>
    <mergeCell ref="A2:Q2"/>
  </mergeCells>
  <phoneticPr fontId="40" type="noConversion"/>
  <pageMargins left="0.70866141732283472" right="0.70866141732283472" top="0.74803149606299213" bottom="0.74803149606299213" header="0.31496062992125984" footer="0.31496062992125984"/>
  <pageSetup paperSize="8" scale="37" fitToHeight="0" orientation="landscape" r:id="rId1"/>
  <rowBreaks count="13" manualBreakCount="13">
    <brk id="70" max="16383" man="1"/>
    <brk id="137" max="16383" man="1"/>
    <brk id="293" max="16383" man="1"/>
    <brk id="372" max="16383" man="1"/>
    <brk id="452" max="16383" man="1"/>
    <brk id="527" max="16383" man="1"/>
    <brk id="588" max="16383" man="1"/>
    <brk id="678" max="16383" man="1"/>
    <brk id="771" max="16383" man="1"/>
    <brk id="925" max="16383" man="1"/>
    <brk id="1006" max="16383" man="1"/>
    <brk id="1098" max="16383" man="1"/>
    <brk id="12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Fabbisogni</vt:lpstr>
      <vt:lpstr>Fabbisogni!Titoli_stampa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Grosso Simone</cp:lastModifiedBy>
  <cp:lastPrinted>2019-11-07T12:20:42Z</cp:lastPrinted>
  <dcterms:created xsi:type="dcterms:W3CDTF">2019-11-04T11:44:32Z</dcterms:created>
  <dcterms:modified xsi:type="dcterms:W3CDTF">2019-12-18T08:00:23Z</dcterms:modified>
</cp:coreProperties>
</file>