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scaimo\Documents\GARE SUA\GARA NUTRIZIONE CLINICA\DOCUMENTAZIONE DEFINITIVA PER CONFERENZA DI SERVIZI\"/>
    </mc:Choice>
  </mc:AlternateContent>
  <bookViews>
    <workbookView xWindow="0" yWindow="0" windowWidth="28800" windowHeight="12300"/>
  </bookViews>
  <sheets>
    <sheet name="Foglio1" sheetId="1" r:id="rId1"/>
  </sheets>
  <definedNames>
    <definedName name="_xlnm.Print_Area" localSheetId="0">Foglio1!$A$1:$K$191</definedName>
  </definedNames>
  <calcPr calcId="162913"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91" i="1" l="1"/>
  <c r="K56" i="1"/>
  <c r="K6" i="1"/>
  <c r="I186" i="1"/>
  <c r="I183" i="1"/>
  <c r="I175" i="1"/>
  <c r="I174" i="1"/>
  <c r="I167" i="1"/>
  <c r="I158" i="1"/>
  <c r="I156" i="1"/>
  <c r="I155" i="1"/>
  <c r="I152" i="1"/>
  <c r="I151" i="1"/>
  <c r="I150" i="1"/>
  <c r="I147" i="1"/>
  <c r="I146" i="1"/>
  <c r="I145" i="1"/>
  <c r="I140" i="1"/>
  <c r="I138" i="1"/>
  <c r="I136" i="1"/>
  <c r="J136" i="1"/>
  <c r="I134" i="1"/>
  <c r="J126" i="1"/>
  <c r="J125" i="1"/>
  <c r="J124" i="1"/>
  <c r="J123" i="1"/>
  <c r="I121" i="1"/>
  <c r="I120" i="1"/>
  <c r="I119" i="1"/>
  <c r="I118" i="1"/>
  <c r="I104" i="1"/>
  <c r="I87" i="1"/>
  <c r="J86" i="1"/>
  <c r="I85" i="1"/>
  <c r="I84" i="1"/>
  <c r="I79" i="1"/>
  <c r="I77" i="1"/>
  <c r="I76" i="1"/>
  <c r="I73" i="1"/>
  <c r="I69" i="1"/>
  <c r="I68" i="1"/>
  <c r="I66" i="1"/>
  <c r="I65" i="1"/>
  <c r="I64" i="1"/>
  <c r="I63" i="1"/>
  <c r="I62" i="1"/>
  <c r="I61" i="1"/>
  <c r="I60" i="1"/>
  <c r="I59" i="1"/>
  <c r="I58" i="1"/>
  <c r="I57" i="1"/>
  <c r="I56" i="1"/>
  <c r="I55" i="1"/>
  <c r="I54" i="1"/>
  <c r="I53" i="1"/>
  <c r="I52" i="1"/>
  <c r="I51" i="1"/>
  <c r="I50" i="1"/>
  <c r="I49" i="1"/>
  <c r="I46" i="1"/>
  <c r="I45" i="1"/>
  <c r="I43" i="1"/>
  <c r="I42" i="1"/>
  <c r="I41" i="1"/>
  <c r="I40" i="1"/>
  <c r="I39" i="1"/>
  <c r="I38" i="1"/>
  <c r="I37" i="1"/>
  <c r="I36" i="1"/>
  <c r="I28" i="1"/>
  <c r="I27" i="1"/>
  <c r="I26" i="1"/>
  <c r="I25" i="1"/>
  <c r="I24" i="1"/>
  <c r="I23" i="1"/>
  <c r="I22" i="1"/>
  <c r="I21" i="1"/>
  <c r="I20" i="1"/>
  <c r="I18" i="1"/>
  <c r="I19" i="1"/>
  <c r="I17" i="1"/>
  <c r="I16" i="1"/>
  <c r="I15" i="1"/>
  <c r="I14" i="1"/>
  <c r="I13" i="1"/>
  <c r="I12" i="1"/>
  <c r="J11" i="1"/>
  <c r="I11" i="1"/>
  <c r="I10" i="1"/>
  <c r="I9" i="1"/>
  <c r="I8" i="1"/>
  <c r="I7" i="1"/>
  <c r="I6" i="1"/>
  <c r="I189" i="1"/>
  <c r="I188" i="1"/>
  <c r="I187" i="1"/>
  <c r="I184" i="1"/>
  <c r="I181" i="1"/>
  <c r="I180" i="1"/>
  <c r="I179" i="1"/>
  <c r="I178" i="1"/>
  <c r="I176" i="1"/>
  <c r="I137" i="1"/>
  <c r="I131" i="1"/>
  <c r="I130" i="1"/>
  <c r="I128" i="1"/>
  <c r="I122" i="1"/>
  <c r="I108" i="1"/>
  <c r="I106" i="1"/>
  <c r="I103" i="1"/>
  <c r="I88" i="1"/>
  <c r="I82" i="1"/>
  <c r="I81" i="1"/>
  <c r="I72" i="1"/>
  <c r="I71" i="1"/>
  <c r="J189" i="1"/>
  <c r="J188" i="1"/>
  <c r="J187" i="1"/>
  <c r="J186" i="1"/>
  <c r="K186" i="1"/>
  <c r="I185" i="1"/>
  <c r="J185" i="1"/>
  <c r="J184" i="1"/>
  <c r="K184" i="1"/>
  <c r="J183" i="1"/>
  <c r="I177" i="1"/>
  <c r="J176" i="1"/>
  <c r="J175" i="1"/>
  <c r="J174" i="1"/>
  <c r="J167" i="1"/>
  <c r="J159" i="1"/>
  <c r="K159" i="1"/>
  <c r="I159" i="1"/>
  <c r="J158" i="1"/>
  <c r="I157" i="1"/>
  <c r="J157" i="1"/>
  <c r="J156" i="1"/>
  <c r="K156" i="1"/>
  <c r="I154" i="1"/>
  <c r="I153" i="1"/>
  <c r="J151" i="1"/>
  <c r="J150" i="1"/>
  <c r="J149" i="1"/>
  <c r="I149" i="1"/>
  <c r="J148" i="1"/>
  <c r="I148" i="1"/>
  <c r="J147" i="1"/>
  <c r="J146" i="1"/>
  <c r="K146" i="1"/>
  <c r="J145" i="1"/>
  <c r="J141" i="1"/>
  <c r="K141" i="1"/>
  <c r="I141" i="1"/>
  <c r="K140" i="1"/>
  <c r="J140" i="1"/>
  <c r="K138" i="1"/>
  <c r="J138" i="1"/>
  <c r="I139" i="1"/>
  <c r="J139" i="1"/>
  <c r="K139" i="1"/>
  <c r="J137" i="1"/>
  <c r="I135" i="1"/>
  <c r="J135" i="1"/>
  <c r="J134" i="1"/>
  <c r="K134" i="1"/>
  <c r="J131" i="1"/>
  <c r="K131" i="1"/>
  <c r="J130" i="1"/>
  <c r="K130" i="1"/>
  <c r="J129" i="1"/>
  <c r="K129" i="1"/>
  <c r="J128" i="1"/>
  <c r="K128" i="1"/>
  <c r="I129" i="1"/>
  <c r="I126" i="1"/>
  <c r="K126" i="1"/>
  <c r="K125" i="1"/>
  <c r="I125" i="1"/>
  <c r="I124" i="1"/>
  <c r="K124" i="1"/>
  <c r="K123" i="1"/>
  <c r="I123" i="1"/>
  <c r="K122" i="1"/>
  <c r="J122" i="1"/>
  <c r="K121" i="1"/>
  <c r="J121" i="1"/>
  <c r="K120" i="1"/>
  <c r="J120" i="1"/>
  <c r="K118" i="1"/>
  <c r="J118" i="1"/>
  <c r="I109" i="1"/>
  <c r="J109" i="1"/>
  <c r="K109" i="1"/>
  <c r="J108" i="1"/>
  <c r="K108" i="1"/>
  <c r="J107" i="1"/>
  <c r="K107" i="1"/>
  <c r="I107" i="1"/>
  <c r="K106" i="1"/>
  <c r="J106" i="1"/>
  <c r="I105" i="1"/>
  <c r="J105" i="1"/>
  <c r="K105" i="1"/>
  <c r="J104" i="1"/>
  <c r="K104" i="1"/>
  <c r="J103" i="1"/>
  <c r="K103" i="1"/>
  <c r="J102" i="1"/>
  <c r="K102" i="1"/>
  <c r="I102" i="1"/>
  <c r="I101" i="1"/>
  <c r="J101" i="1"/>
  <c r="K101" i="1"/>
  <c r="J100" i="1"/>
  <c r="K100" i="1"/>
  <c r="I100" i="1"/>
  <c r="I99" i="1"/>
  <c r="J99" i="1"/>
  <c r="K99" i="1"/>
  <c r="J98" i="1"/>
  <c r="K98" i="1"/>
  <c r="I98" i="1"/>
  <c r="I97" i="1"/>
  <c r="J97" i="1"/>
  <c r="K97" i="1"/>
  <c r="J96" i="1"/>
  <c r="K96" i="1"/>
  <c r="I96" i="1"/>
  <c r="J95" i="1"/>
  <c r="I95" i="1"/>
  <c r="I93" i="1"/>
  <c r="J93" i="1"/>
  <c r="I92" i="1"/>
  <c r="J92" i="1"/>
  <c r="I91" i="1"/>
  <c r="J91" i="1"/>
  <c r="I90" i="1"/>
  <c r="J90" i="1"/>
  <c r="J89" i="1"/>
  <c r="K89" i="1"/>
  <c r="I89" i="1"/>
  <c r="K88" i="1"/>
  <c r="J88" i="1"/>
  <c r="K87" i="1"/>
  <c r="J87" i="1"/>
  <c r="I86" i="1"/>
  <c r="K86" i="1"/>
  <c r="J85" i="1"/>
  <c r="K85" i="1"/>
  <c r="J84" i="1"/>
  <c r="K84" i="1"/>
  <c r="I83" i="1"/>
  <c r="J83" i="1"/>
  <c r="K83" i="1"/>
  <c r="J82" i="1"/>
  <c r="K82" i="1"/>
  <c r="J81" i="1"/>
  <c r="K81" i="1"/>
  <c r="J80" i="1"/>
  <c r="K80" i="1"/>
  <c r="I80" i="1"/>
  <c r="K79" i="1"/>
  <c r="J79" i="1"/>
  <c r="I78" i="1"/>
  <c r="J78" i="1"/>
  <c r="K78" i="1"/>
  <c r="J77" i="1"/>
  <c r="K77" i="1"/>
  <c r="J76" i="1"/>
  <c r="K76" i="1"/>
  <c r="J75" i="1"/>
  <c r="K75" i="1"/>
  <c r="I75" i="1"/>
  <c r="I74" i="1"/>
  <c r="J74" i="1"/>
  <c r="K74" i="1"/>
  <c r="J73" i="1"/>
  <c r="K73" i="1"/>
  <c r="J72" i="1"/>
  <c r="K72" i="1"/>
  <c r="J70" i="1"/>
  <c r="K70" i="1"/>
  <c r="I70" i="1"/>
  <c r="K69" i="1"/>
  <c r="J69" i="1"/>
  <c r="J67" i="1"/>
  <c r="K67" i="1"/>
  <c r="I67" i="1"/>
  <c r="J66" i="1"/>
  <c r="K66" i="1"/>
  <c r="J65" i="1"/>
  <c r="K65" i="1"/>
  <c r="J64" i="1"/>
  <c r="K64" i="1"/>
  <c r="K63" i="1"/>
  <c r="J63" i="1"/>
  <c r="J62" i="1"/>
  <c r="K62" i="1"/>
  <c r="J61" i="1"/>
  <c r="K61" i="1"/>
  <c r="K60" i="1"/>
  <c r="J60" i="1"/>
  <c r="K59" i="1"/>
  <c r="J59" i="1"/>
  <c r="K58" i="1"/>
  <c r="J58" i="1"/>
  <c r="J57" i="1"/>
  <c r="K57" i="1"/>
  <c r="J56" i="1"/>
  <c r="J55" i="1"/>
  <c r="K55" i="1"/>
  <c r="J54" i="1"/>
  <c r="K54" i="1"/>
  <c r="K53" i="1"/>
  <c r="J53" i="1"/>
  <c r="J52" i="1"/>
  <c r="K52" i="1"/>
  <c r="J51" i="1"/>
  <c r="K51" i="1"/>
  <c r="K50" i="1"/>
  <c r="J50" i="1"/>
  <c r="J49" i="1"/>
  <c r="K49" i="1"/>
  <c r="J47" i="1"/>
  <c r="K47" i="1"/>
  <c r="I47" i="1"/>
  <c r="J46" i="1"/>
  <c r="K46" i="1"/>
  <c r="J45" i="1"/>
  <c r="K45" i="1"/>
  <c r="I44" i="1"/>
  <c r="J44" i="1"/>
  <c r="K44" i="1"/>
  <c r="J43" i="1"/>
  <c r="K43" i="1"/>
  <c r="J42" i="1"/>
  <c r="K42" i="1"/>
  <c r="J41" i="1"/>
  <c r="K41" i="1"/>
  <c r="J40" i="1"/>
  <c r="K40" i="1"/>
  <c r="J39" i="1"/>
  <c r="K39" i="1"/>
  <c r="J38" i="1"/>
  <c r="K38" i="1"/>
  <c r="J37" i="1"/>
  <c r="K37" i="1"/>
  <c r="K36" i="1"/>
  <c r="J36" i="1"/>
  <c r="I33" i="1"/>
  <c r="J33" i="1"/>
  <c r="K33" i="1"/>
  <c r="J32" i="1"/>
  <c r="K32" i="1"/>
  <c r="I32" i="1"/>
  <c r="I30" i="1"/>
  <c r="J30" i="1"/>
  <c r="K30" i="1"/>
  <c r="J29" i="1"/>
  <c r="K29" i="1"/>
  <c r="I29" i="1"/>
  <c r="K28" i="1"/>
  <c r="J28" i="1"/>
  <c r="J27" i="1"/>
  <c r="K27" i="1"/>
  <c r="J22" i="1"/>
  <c r="K22" i="1"/>
  <c r="J21" i="1"/>
  <c r="K21" i="1"/>
  <c r="J20" i="1"/>
  <c r="K20" i="1"/>
  <c r="K19" i="1"/>
  <c r="J19" i="1"/>
  <c r="K18" i="1"/>
  <c r="J18" i="1"/>
  <c r="J17" i="1"/>
  <c r="K17" i="1"/>
  <c r="J16" i="1"/>
  <c r="K16" i="1"/>
  <c r="J15" i="1"/>
  <c r="K15" i="1"/>
  <c r="J14" i="1"/>
  <c r="K14" i="1"/>
  <c r="J13" i="1"/>
  <c r="K13" i="1"/>
  <c r="J12" i="1"/>
  <c r="K12" i="1"/>
  <c r="K11" i="1"/>
  <c r="K10" i="1"/>
  <c r="J10" i="1"/>
  <c r="K9" i="1"/>
  <c r="J9" i="1"/>
  <c r="K8" i="1"/>
  <c r="J8" i="1"/>
  <c r="K7" i="1"/>
  <c r="J7" i="1"/>
  <c r="J6" i="1"/>
  <c r="K189" i="1"/>
  <c r="K188" i="1"/>
  <c r="I144" i="1"/>
  <c r="J144" i="1"/>
  <c r="K144" i="1"/>
  <c r="I116" i="1"/>
  <c r="J116" i="1"/>
  <c r="K116" i="1"/>
  <c r="K187" i="1"/>
  <c r="K185" i="1"/>
  <c r="K183" i="1"/>
  <c r="J181" i="1"/>
  <c r="K181" i="1"/>
  <c r="J180" i="1"/>
  <c r="K180" i="1"/>
  <c r="J179" i="1"/>
  <c r="K179" i="1"/>
  <c r="J178" i="1"/>
  <c r="K178" i="1"/>
  <c r="J177" i="1"/>
  <c r="K177" i="1"/>
  <c r="K176" i="1"/>
  <c r="K175" i="1"/>
  <c r="K174" i="1"/>
  <c r="I173" i="1"/>
  <c r="I172" i="1"/>
  <c r="I171" i="1"/>
  <c r="I170" i="1"/>
  <c r="I169" i="1"/>
  <c r="I168" i="1"/>
  <c r="K167" i="1"/>
  <c r="I166" i="1"/>
  <c r="I165" i="1"/>
  <c r="I164" i="1"/>
  <c r="I163" i="1"/>
  <c r="J163" i="1"/>
  <c r="K163" i="1"/>
  <c r="I162" i="1"/>
  <c r="I161" i="1"/>
  <c r="I160" i="1"/>
  <c r="K158" i="1"/>
  <c r="K157" i="1"/>
  <c r="J155" i="1"/>
  <c r="K155" i="1"/>
  <c r="J154" i="1"/>
  <c r="K154" i="1"/>
  <c r="J153" i="1"/>
  <c r="K153" i="1"/>
  <c r="J152" i="1"/>
  <c r="K152" i="1"/>
  <c r="K151" i="1"/>
  <c r="K150" i="1"/>
  <c r="K149" i="1"/>
  <c r="K148" i="1"/>
  <c r="K147" i="1"/>
  <c r="K145" i="1"/>
  <c r="I142" i="1"/>
  <c r="J142" i="1"/>
  <c r="K142" i="1"/>
  <c r="K137" i="1"/>
  <c r="K136" i="1"/>
  <c r="K135" i="1"/>
  <c r="I133" i="1"/>
  <c r="J133" i="1"/>
  <c r="K133" i="1"/>
  <c r="I132" i="1"/>
  <c r="J132" i="1"/>
  <c r="K132" i="1"/>
  <c r="J119" i="1"/>
  <c r="K119" i="1"/>
  <c r="I115" i="1"/>
  <c r="J115" i="1"/>
  <c r="K115" i="1"/>
  <c r="I114" i="1"/>
  <c r="J114" i="1"/>
  <c r="K114" i="1"/>
  <c r="I113" i="1"/>
  <c r="J113" i="1"/>
  <c r="K113" i="1"/>
  <c r="I112" i="1"/>
  <c r="J112" i="1"/>
  <c r="K112" i="1"/>
  <c r="I111" i="1"/>
  <c r="J111" i="1"/>
  <c r="K111" i="1"/>
  <c r="I110" i="1"/>
  <c r="J110" i="1"/>
  <c r="K110" i="1"/>
  <c r="K95" i="1"/>
  <c r="I94" i="1"/>
  <c r="K93" i="1"/>
  <c r="K92" i="1"/>
  <c r="K91" i="1"/>
  <c r="K90" i="1"/>
  <c r="J71" i="1"/>
  <c r="K71" i="1"/>
  <c r="J68" i="1"/>
  <c r="K68" i="1"/>
  <c r="I31" i="1"/>
  <c r="J31" i="1"/>
  <c r="K31" i="1"/>
  <c r="J26" i="1"/>
  <c r="K26" i="1"/>
  <c r="J25" i="1"/>
  <c r="K25" i="1"/>
  <c r="K162" i="1"/>
  <c r="J162" i="1"/>
  <c r="K165" i="1"/>
  <c r="J165" i="1"/>
  <c r="K169" i="1"/>
  <c r="J169" i="1"/>
  <c r="K173" i="1"/>
  <c r="J173" i="1"/>
  <c r="K166" i="1"/>
  <c r="J166" i="1"/>
  <c r="K170" i="1"/>
  <c r="J170" i="1"/>
  <c r="K94" i="1"/>
  <c r="J94" i="1"/>
  <c r="K160" i="1"/>
  <c r="J160" i="1"/>
  <c r="K171" i="1"/>
  <c r="J171" i="1"/>
  <c r="K161" i="1"/>
  <c r="J161" i="1"/>
  <c r="K164" i="1"/>
  <c r="J164" i="1"/>
  <c r="K168" i="1"/>
  <c r="J168" i="1"/>
  <c r="K172" i="1"/>
  <c r="J172" i="1"/>
  <c r="J24" i="1"/>
  <c r="K24" i="1"/>
  <c r="J23" i="1"/>
  <c r="K23" i="1"/>
</calcChain>
</file>

<file path=xl/sharedStrings.xml><?xml version="1.0" encoding="utf-8"?>
<sst xmlns="http://schemas.openxmlformats.org/spreadsheetml/2006/main" count="549" uniqueCount="435">
  <si>
    <t>Lotto</t>
  </si>
  <si>
    <t>DESCRIZIONE</t>
  </si>
  <si>
    <t>formato</t>
  </si>
  <si>
    <t>quantità annuali A.S.M.</t>
  </si>
  <si>
    <t>quantità annuali A.S.P..</t>
  </si>
  <si>
    <t>quantità annuali CROB</t>
  </si>
  <si>
    <t>Base d'asta unitaria</t>
  </si>
  <si>
    <t>1 So</t>
  </si>
  <si>
    <t>Miscela per sonda, formula ipercalorica (1,2-1,5 kcal/ml), iperproteica; distribuzione calorica: proteine tra il 20-25%, lipidi (&lt;50% monoinsaturi) tra il 20-30%, carboidrati (circa il 90% maltodestrine) tra il 40-50%; con fibre solubili ed insolubili; osmolarità inferiore a 300mOsm/l; completa di vitamine, sali minerali ed oligoelementi; priva di glutine e contenente lattosio in quantità clinicamente ininfluente. Flacone da 500 ml.</t>
  </si>
  <si>
    <t>500 ml</t>
  </si>
  <si>
    <t>2 So</t>
  </si>
  <si>
    <t>Alimento dietetico liquido, per sonda, da 1 Kcal/ml, in forma polimerica, a basso residuo, distribuzione calorica : carboidrati tra 45-55%, proteine tra 15-18%, lipidi tra 28-35% con MCT monoinsaturi e polinsaturi, osmolarità minore di 260 mOsm/L, assenza di glutine, completo di vitamine, sali minerali, oligoelementi. Confezione da 500 ml.</t>
  </si>
  <si>
    <t>3 So</t>
  </si>
  <si>
    <t>Alimento dietetico liquido, per sonda, da 1 Kcal/ml, in forma polimerica, a basso residuo, distribuzione calorica : carboidrati tra 45-55%, proteine tra 15-18%, lipidi tra 28-35% senza MCT e con acidi grassi insaturi, osmolarità minore di 250 mOsm/L, assenza di glutine, completo di vitamine, sali minerali, oligoelementi. Confezione da 500 ml</t>
  </si>
  <si>
    <t>4 So</t>
  </si>
  <si>
    <t>Alimento dietetico liquido, per sonda, da 1 Kcal/ml circa, in forma polimerica, con fibra (PHGG), distribuzione calorica : carboidrati tra 50-55%, proteine tra 15-18%, lipidi tra 25-30% senza MCT con acidi grassi insaturi, osmolarità minore di 300 mOsm/L, assenza di glutine, completo di vitamine, sali minerali, oligoelementi. Confezione da 500 ml</t>
  </si>
  <si>
    <t>Alimento dietetico liquido, per sonda, da 1 Kcal/ml circa, in forma polimerica, con fibra (PHGG), distribuzione calorica : carboidrati tra 50-55%, proteine tra 15-18%, lipidi tra 25-30% senza MCT con acidi grassi insaturi, osmolarità minore di 300 mOsm/L, assenza di glutine, completo di vitamine, sali minerali, oligoelementi. Confezione da 1000 ml</t>
  </si>
  <si>
    <t>1000 ml</t>
  </si>
  <si>
    <t>5 So</t>
  </si>
  <si>
    <t>Alimento dietetico liquido, per sonda, da 1 Kcal/ml circa, in forma polimerica, con fibra insolubile, solubile e con almeno 5gr/L di frutto-oligosaccaridi a catena corta, distribuzione calorica: carboidrati tra 52-58%, proteine tra 14-18%, lipidi tra 25-30% con MCT, osmolarità minore di 250 mOsm/L circa, assenza di glutine, completo di vitamine, sali minerali, oligoelementi, carnitina e taurina. Confezione  da 1000 ml.</t>
  </si>
  <si>
    <t>6 So</t>
  </si>
  <si>
    <t>Alimento dietetico liquido, per sonda, da 1.2 Kcal/ml, in forma polimerica, con fibra solubile ed insolubile,  distribuzione calorica : carboidrati tra 45-50%, proteine tra 18-22%, lipidi tra 28-35% senza MCT e con  acidi grassi monoinsaturi e polinsaturi, osmolarità minore di 350 mOsm/L, assenza di glutine, completo di vitamine e ad alta concentrazione di vit. A, sali minerali, oligoelementi. Confezione da 1000 ml.</t>
  </si>
  <si>
    <t>7 So</t>
  </si>
  <si>
    <t>Alimento dietetico liquido, per sonda,iperproteica, iperlipidica, da 1.5 Kcal/ml, in forma polimerica, con fibra solubile,  distribuzione calorica : carboidrati tra 30-35 %, proteine tra 25-30%, lipidi tra 40-45% con MCT ed acidi grassi monoinsaturi e polinsaturi, osmolarità inferiore 350 mOsm/L, assenza di glutine, completo di vitamine , sali minerali, oligoelementi. Confezione da 500 ml. Specifica per pazienti oncologici</t>
  </si>
  <si>
    <t>8 So</t>
  </si>
  <si>
    <t>Alimento dietetico liquido, per sonda, da 1 Kcal/ml, in forma polimerica, con fibra, con MCT ed acidi grassi monoinsaturi e polinsaturi,distribuzione calorica : carboidrati tra 47-55%, proteine tra 15-18%, lipidi tra 28-35% , osmolarità minore di 300 mOsm/L, assenza di glutine, completo di vitamine, sali minerali, oligoelementi, . Confezione da 500  ml.</t>
  </si>
  <si>
    <t>Alimento dietetico liquido, per sonda, da 1 Kcal/ml, in forma polimerica, con fibra, con MCT ed acidi grassi monoinsaturi e polinsaturi,distribuzione calorica : carboidrati tra 47-55%, proteine tra 15-18%, lipidi tra 28-35% , osmolarità minore di 300 mOsm/L, assenza di glutine, completo di vitamine, sali minerali, oligoelementi, . Confezione da 1000 ml.</t>
  </si>
  <si>
    <t>9 So</t>
  </si>
  <si>
    <t>Alimento dietetico liquido, per sonda, da 1,5-1,6 Kcal/ml, in forma polimerica, a basso residuo, distribuzione calorica : carboidrati tra 45-55%, proteine tra 16-20%, lipidi tra 25-35% con MCT,acidi grassi insaturi ,   osmolarità minore di 400 mOsm/L, assenza di glutine, completo di vitamine, sali minerali, oligoelementi, . Confezione  da 500 ml.</t>
  </si>
  <si>
    <t>10 So</t>
  </si>
  <si>
    <t>Alimento dietetico liquido, per sonda, da 1,5 Kcal/ml, in forma polimerica, a basso residuo, distribuzione calorica : carboidrati tra 50-55%, proteine tra 15-18%, lipidi tra 30-35% senza MCT, con acidi grassi monoinsaturi e polinsaturi, osmolarità minore di 400 mOsm/L, assenza di glutine, completo di vitamine, sali minerali, oligoelementi, . Confezione  da 500 ml.</t>
  </si>
  <si>
    <t>11 So</t>
  </si>
  <si>
    <t>Alimento dietetico liquido, per sonda, da 1,2 Kcal/ml circa, in forma polimerica, con fibra insolubile, solubile e con almeno 8gr/L di frutto-oligosaccaridi a catena corta, distribuzione calorica : carboidrati tra 49-55%, proteine tra 16-20%, lipidi tra 25-30% con MCT, osmolarità minore di 380 mOsm/L, assenza di glutine, completo di vitamine, sali minerali, oligoelementi, carnitina e taurina. Confezione bottiglia da 500 ml</t>
  </si>
  <si>
    <t>12 So</t>
  </si>
  <si>
    <t>Alimento dietetico liquido, per sonda, da 1,3 Kcal/ml circa, in forma polimerica, con fibra insolubile, solubile e con almeno 8gr/L di frutto-oligosaccaridi a catena corta, distribuzione calorica : carboidrati tra 43-50%, proteine tra 22-25%, lipidi tra 25-30% con MCT, osmolarità minore di 350 mOsm/L, assenza di glutine, completo di vitamine, sali minerali, oligoelementi, carnitina e taurina. Confezione bottiglia da 500 ml.</t>
  </si>
  <si>
    <t>13 So</t>
  </si>
  <si>
    <t>Alimento dietetico liquido, per sonda, da 1,4 Kcal/ml circa, in forma polimerica,con  fibra solubile ed insolubile, distribuzione calorica : carboidrati tra 45-50%, proteine tra 20-22%, lipidi tra 30-40% con MCT ed acidi grassi monoinsaturi e polinsaturi, osmolarità inferiore 350 mOsm/L, assenza di glutine, completo di vitamine, sali minerali, oligoelementi. Confezione da 500 ml.</t>
  </si>
  <si>
    <t>14 So</t>
  </si>
  <si>
    <t>Alimento dietetico liquido, per sonda, da 1,5 Kcal/ml, distribuzione calorica: carboidrati tra 44-50%, proteine tra 20-25% con HMB (beta-idrossi-beta-metilbutirrato), lipidi tra 25-30%, con fibra e con almeno 7 gr/L di Frutto-oligosaccaridi a catena corta, con vitamine, sali minerali, oligoelementi. Confezione da 500 ml</t>
  </si>
  <si>
    <t>15 So</t>
  </si>
  <si>
    <t>Alimento dietetico liquido, per sonda, da 2 Kcal/ml, in forma polimerica, con fibre solubili e insolubili, distribuzione calorica : carboidrati tra 30-35%, proteine tra 18-20%, lipidi tra 40-45% con MCT ed acidi grassi monoinsaturi e polinsaturi, osmolarità minore di 420 mOsm/L, assenza di glutine, con vitamine, sali minerali, oligoelementi,. Confezione da 500 ml.</t>
  </si>
  <si>
    <t>16 So</t>
  </si>
  <si>
    <t>Alimento dietetico liquido, per sonda, da 2 Kcal/ml,iperproteica, ipercalorica, priva di glutine, lattosio, fibre, fibre, con adeguato apporto di vitamine e sali minerali. Osmolarità max 300mOsm/lt in sacche o flaconi da 500 ml</t>
  </si>
  <si>
    <t>17 So</t>
  </si>
  <si>
    <t>Alimento dietetico liquido, per sonda, da 1,5-1,6 Kcal/ml, in forma polimerica, con fibre solubili e insolubili, distribuzione calorica : carboidrati tra 45 -50%, proteine tra 15-18%, lipidi tra 30-35% con MCT ed acidi grassi monoinsaturi e polinsaturi, osmolarità minore di 420 mOsm/L, assenza di glutine, con vitamine, sali minerali, oligoelementi,. Confezione da 500 ml.</t>
  </si>
  <si>
    <t>18 So</t>
  </si>
  <si>
    <t>Alimento dietetico liquido, per sonda, leggermente ipercalorica 1,2 Kcal/ml, iperproteica, , con elevato contenuto di fibra solubile (PHCG circa 2%). Distribuzione calorica: Proteine 20-25%, lipidi 25-30%, glucidi 45-55%. Osmolarità: &lt; 350 mOsm/l. Confezione 500 ml</t>
  </si>
  <si>
    <t>19 So</t>
  </si>
  <si>
    <t>Alimento dietetico liquido, per sonda, da 1,5 Kcal/ml, in forma polimerica, con fibre solubili e insolubili, distribuzione calorica : carboidrati tra 45-50%, proteine tra 15-18%, lipidi tra 30-35% senza MCT ed acidi grassi monoinsaturi e polinsaturi, osmolarità minore di 420 mOsm/L, assenza di glutine, con vitamine, sali minerali, oligoelementi,. Confezione da 500 ml.</t>
  </si>
  <si>
    <t>20 So</t>
  </si>
  <si>
    <t>Prodotto dietetico a base di alimenti naturali, liquido, 1,1 Kcal/ml circa, in forma polimerica, con fibra alimentare, distribuzione calorica: lipidi (tra 30-32 %), glucidi (tra 50-55 %), protidi (tra 15-18 %), assenza di glutine, completo di vitamine, sali minerali, oligoelementi. Confezione in bottiglia da 500 ml</t>
  </si>
  <si>
    <t>Alimento dietetico liquido, per sonda, da 1,3 Kcal/ml circa, in forma polimerica,senza fibra, distribuzione calorica : carboidrati tra 45-50%, proteine tra 20-22%, lipidi tra 30-40% con MCT ed acidi grassi monoinsaturi e polinsaturi, osmolarità inferiore 350 mOsm/L, assenza di glutine, completo di vitamine, sali minerali, oligoelementi. Confezione da 500 ml.</t>
  </si>
  <si>
    <t>Alimento dietetico liquido, per sonda, da 1 Kcal/ml circa, in forma polimerica, con fibra (PHGG), distribuzione calorica : carboidrati tra 50-55%, proteine tra 15-18%, lipidi tra 25-30% con MCT , osmolarità minore di 300 mOsm/L, assenza di glutine, completo di vitamine, sali minerali, oligoelementi. Confezione da 500</t>
  </si>
  <si>
    <t>Alimento dietetico liquido, per sonda, da 1.5 Kcal/ml circa, in forma polimerica, con fibra (PHGG), distribuzione calorica : carboidrati tra 30-40 %, proteine tra 15-20%, lipidi tra  40- 45 % , osmolarità minore di 400 mOsm/L, assenza di glutine, completo di vitamine, sali minerali, oligoelementi. Confezione da 500</t>
  </si>
  <si>
    <t>Alimento dietetico liquido, per sonda, circa  1.5 Kcal/ml, in forma polimerica, con fibra (PHGG), distribuzione calorica : carboidrati tra 40-50 %, proteine tra 15-20%, lipidi tra  30- 45 % ,con MCT, osmolarità minore di 400 mOsm/L, assenza di glutine, completo di vitamine, sali minerali, oligoelementi. Confezione da 500</t>
  </si>
  <si>
    <t>Alimento dietetico liquido, per sonda, circa  1.2 Kcal/ml, in forma polimerica, con fibra (PHGG), distribuzione calorica : carboidrati tra 40-50 %, proteine tra 15-25%, lipidi tra  25- 35  % ,con MCT, osmolarità minore di 400 mOsm/L, assenza di glutine, completo di vitamine, sali minerali, oligoelementi. Confezione da 500</t>
  </si>
  <si>
    <t>Dieta polimerica per sonda a base di proteine intere, ipercalorica (1,28 Kcal/ml), iperproteica, con fibre solubili e insolubili. Distribuzione calorica: proteine 7-8%, lipidi 3-4%. Osmolarità minore di 300 mOsm/L. Confezione da 500ml</t>
  </si>
  <si>
    <t>Alimento dietetico liquido, da 1 Kcal/ml, in forma polimerica, a basso residuo, distribuzione calorica : carboidrati tra 52-55%,lipidi 22-25 % proteine 20-22% con arginina (almeno 1,3 gr/100ml) e nucleotidi,  con MCT e omega 3, osmolarità max 300 mOsm/L, con vitamine, sali minerali, oligoelementi. Confezione  da 500 ml.</t>
  </si>
  <si>
    <t>Alimento dietetico liquido, da 1,3 Kcal/ml circa, in forma polimerica, a basso residuo, distribuzione calorica : carboidrati tra 50-55%, proteine tra 20-22% con lattoalbumina e arginina, lipidi tra 25-30% con MCT (circa 40%), osmolarità max 350 mOsm/L, con vitamine, minerali, oligoelementi, carnitina e taurina. Confezione  da 500 ml.</t>
  </si>
  <si>
    <t>Alimento dietetico liquido, da 1 Kcal/ml circa, in forma polimerica, a basso indice glicemico (inferiore a 20), con fibra e almeno 5gr/L di FOS a catena corta, distribuzione calorica : carboidrati tra 26-35% a lento assorbimento, proteine tra 18-20%, lipidi tra 47-50%, assenza di glutine, completo di vitamine, sali minerali, oligoelementi, carnitina e taurina. Specifico per pazienti diabetici. Confezione in bottiglia da 500 ml.</t>
  </si>
  <si>
    <t>Alimento dietetico liquido, da 1,2 Kcal/ml circa, in forma polimerica, a basso indice glicemico (inferiore a 28) con fibra e almeno 8gr/L di FOS, distribuzione calorica : carboidrati (tra 32-35%) a lento assorbimento, proteine tra 18-20%, lipidi tra 44-50%, assenza di glutine, completo di vitamine, sali minerali, oligoelementi,  inositolo, carnitina e taurina. Specifico per pazienti diabetici. Confezione in bottiglia da 500 ml.</t>
  </si>
  <si>
    <t>Alimento dietetico liquido, da 1,5 Kcal/ml circa, in forma polimerica, a basso indice glicemico (inferiore a 28) con fibra e almeno 8gr/L di FOS, distribuzione calorica : carboidrati (tra 32-35%) a lento assorbimento, proteine (tra 18-22%), lipidi (tra 45-50%), assenza di glutine, completo di vitamine, sali minerali, oligoelementi, inositolo, carnitina e taurina. Specifico per pazienti diabetici. Confezione  da 500 ml.</t>
  </si>
  <si>
    <t>Alimento dietetico liquido, da 1 Kcal/ml circa, in forma polimerica, con fibra solubile  PHGG, FOS ,inulina,distribuzione calorica : carboidrati tra 40-50%, proteine tra 16-18%, lipidi tra 30-35%, assenza di glutine, completo di vitamine, sali minerali, oligoelementi. Specifico per pazienti diabetici a basso indice glicemico. Confezione da 500 ml.</t>
  </si>
  <si>
    <t>Alimento dietetico liquido, da 1,2 Kcal/ml circa, in forma polimerica, a basso indice glicemico, con fibra solubile con PHGG,FOS,inulina distribuzione calorica : carboidrati tra 35-40% a lento assorbimento, proteine tra 18-20%, lipidi tra 35-40%, assenza di glutine, completo di vitamine, sali minerali, oligoelementi . Specifico per pazienti diabetici a basso indice glicemico. Confezione da 500 ml.</t>
  </si>
  <si>
    <t>Alimento dietetico liquido, ipercalorico da 1,5 Kcal/ml, in forma polimerica, a basso residuo, distribuzione calorica : iperlipidica tra 50-60% con MCT, EPA e GLA, proteine tra 16-18%, carboidrati tra 25-30%, assenza di glutine, completo di vitamine, sali minerali, oligoelementi, carnitina e taurina. Specifico per pazienti con lesioni polmonari acute e ARDS. Confezione in bottiglia da 500 ml.</t>
  </si>
  <si>
    <t>Alimento dietetico liquido, ipercalorico tra 1,2-1,3 Kcal/ml, con fibra solubile, insolubile e almeno 8 gr/L di fruttoligosaccaridi a catena corta, distribuzione calorica : carboidrati tra 57-62% circa, proteine tra 20-22%, lipidi tra 15-20% con MCT, EPA e DHA, assenza di glutine, completo di vitamine, sali minerali, oligoelementi, carnitina e taurina. Specifico per pazienti con cachessia neoplastica. Confezione bottiglia da 500 ml.</t>
  </si>
  <si>
    <t>Formula per nutrizione enterale: dieta liquida,  per sonda, leggermente ipercalorica 1,2 Kcal/ml, iperproteica, , con MCT e addizionato di acidi grassi ω3, a basso residuo.                    Distribuzione calorica: Proteine 25-35%, lipidi 20-30%, glucidi 40-50%. Osmolarità : circa 600 mOsm/l. assenza di glutine, completo di vitamine , sali minerali, oligoelementi. Indicato in pazienti con politrauma-sepsi -ustioni. Confezione da 500 ml.</t>
  </si>
  <si>
    <t>Alimento dietetico liquido, per sonda, tra 1,3 a 1,5 Kcal/ml circa, in forma  polimerica, con fibre, distribuzione calorica : carboidrati tra 45-55%, proteine tra 10-15% ricco di aminoacidi ramificati almeno il 35%, lipidi tra 30-40% con  MCT, osmolarità minore di 400 mOsm/L, assenza di glutine, completo di vitamine, sali minerali, oligoelementi.  Specifico per pazienti con insufficienza epatica. Confezione da 500 ml.</t>
  </si>
  <si>
    <t>Alimento dietetico liquido, per sonda, da 1 Kcal/ml circa, in forma polimerica, a basso residuo, distribuzione calorica: carboidrati tra 49-55%, proteine tre 15-18% a base di proteine di soia, lipidi tra 28-35%, osmolarità minore di 260 mOsm/L, assenza di glutine, completo di vitamine, sali minerali, oligoelementi. Confezione da 1000 ml</t>
  </si>
  <si>
    <t>Alimento dietetico liquido, per os, da 1 Kcal/ml circa, in forma polimerica, a basso residuo, distribuzione calorica : carboidrati tra 40-45%, proteine tra 35-40%, lipidi tra 15-20%, assenza di glutine e di fibre, completo di vitamine, sali minerali, oligoelementi, palatabile. Confezione da 200 ml circa. Osmolarità max di 420 mOsm/lt.</t>
  </si>
  <si>
    <t>200 ml</t>
  </si>
  <si>
    <t>Alimento dietetico polvere, da 1 Kcal/ml circa, in forma polimerica, senza fibra, distribuzione calorica : carboidrati tra 40-45%, proteine tra 10-15%, con TGF-beta 2, lipidi tra 40-45%, assenza di glutine, con vitamine, sali minerali, oligoelementi. Specifico per pazienti con MICI, Confezione in barattolo da 400 gr.</t>
  </si>
  <si>
    <t>400 gr</t>
  </si>
  <si>
    <t>Alimento dietetico liquido, ipercalorico da 1,5 a 2 Kcal/ml, in forma polimerica, proteine tra 15 e 20%, carboidrati tra 30-35% a lento assorbimento, lipidi tra 45-50%, con fibra e almeno 8gr/L di FOS, assenza di glutine, completo di vitamine, sali minerali, carnitina, taurina, oligoelementi. Palatabile. Specifico per pazienti con insufficienza renale acuta in dialisi. Confezione da 125 a 250 ml.</t>
  </si>
  <si>
    <t>220 ml</t>
  </si>
  <si>
    <t>Alimento dietetico liquido, ipercalorico da 1,8- 2 Kcal/ml, in forma polimerica, ipoproteico tra 6-10%, carboidrati tra 45-55%, lipidi tra 40-45%, senza fibra, assenza di glutine, completo di vitamine, sali minerali, oligoelementi, carnitina e taurina. Palatabile. Specifico per pazienti con insufficienza renale acuta non in dialisi. Confezione da 125 a 250 ml.</t>
  </si>
  <si>
    <t>125 ml</t>
  </si>
  <si>
    <t>Alimento dietetico liquido per os,  1,3 Kcal/ml, in forma polimerica, ipoproteico tra 10 -12%, carboidrati tra 50-55%, lipidi tra 30-35%, , assenza di glutine, completo di vitamine, sali minerali, oligoelementi, Ricco di aminoacidi ramificati Palatabile. Specifico per pazienti con insufficienza epatica. Confezione da  200 ml.</t>
  </si>
  <si>
    <t>Alimento dietetico in polvere, per os, da 1 Kcal/ml iperproteico, ipolipidico a basso residuo, distribuzione calorica : carboidrati tra 60-65%, proteine tra 30-35%, lipidi 3-5 % assenza di glutine, completo di vitamine, sali minerali, oligoelementi, palatabile vari gusti. Confezione da 250-270 gr circa.</t>
  </si>
  <si>
    <t>Alimento dietetico liquido, da 1 Kcal/ml circa, in forma polimerica, con fibra solubile ed insolubile e almeno 4gr/L di FOS, distribuzione calorica : carboidrati tra 44-50% a lento assorbimento, proteine tra 18-20%, lipidi tra 30-35%, assenza di glutine, completo di vitamine, sali minerali, oligoelementi, inositolo, carnitina e taurina. Specifico per pazienti diabetici. Vari gusti. Confezione da 200 a 250 ml.</t>
  </si>
  <si>
    <t>Alimento dietetico liquido, per os, da 1,5 Kcal/ml, in forma polimerica, a basso residuo, distribuzione calorica : carboidrati tra 49-55%, proteine tra 15-18%, lipidi tra 28 -35%, assenza di glutine, completo di vitamine, sali minerali, oligoelementi, vari gusti. Confezione da 200 ml circa.</t>
  </si>
  <si>
    <t>Alimento dietetico liquido, per os, da 1,5Kcal/ml circa, in forma polimerica, distribuzione calorica: carboidrati tra 44-50%, proteine tra 20-25% con HMB (beta-idrossi-beta-metilbutirrato), lipidi tra 25-30%, con fibra e con almeno 7 gr/L di Fruttoligosaccaridi a catena corta, con vitamine, minerali, oligoelementi. Vari gusti. Confezione tra 200-250 ml</t>
  </si>
  <si>
    <t>Alimento dietetico liquido, per os, iperproteico da 1,5 Kcal/ml, in forma polimerica, , distribuzione calorica : carboidrati tra 30-35%, proteine tra 25-30%, lipidi tra 35-40%, assenza di glutine, completo di vitamine, sali minerali, oligoelementi, vari gusti. Confezione da 200 ml circa.</t>
  </si>
  <si>
    <t>Alimento dietetico liquido, per os, da 2 Kcal/ml, in forma polimerica, senza fibra,senza MCT, distribuzione calorica : carboidrati tra 40-50%, proteine tra 15-20%, lipidi tra 35-40%, assenza di glutine, completo di vitamine, sali minerali, oligoelementi, vari gusti. Confezione da 200 ml circa.</t>
  </si>
  <si>
    <t>Alimento dietetico liquido, da 1,5 a 2,0 Kcal/ml, con fibra, distribuzione calorica : carboidrati tra 40-50%, proteine tra 18-28%, Lipidi tra 30-40% con EPA e DHA, assenza di glutine, completo di vitamine, sali minerali, oligoelementi. Vari gusti. Confezione da 125  ml.-200 ml</t>
  </si>
  <si>
    <t>Alimento dietetico liquido ipercalorico, per os, da 3,2 Kcal/ml, in forma polimerica, con fibra solubile,senza MCT, distribuzione calorica : carboidrati tra 30-35%, proteine tra 15-20%, lipidi tra 40-45%, assenza di glutine, completo di vitamine, sali minerali, oligoelementi, vari gusti. Confezione da 125 ml circa.</t>
  </si>
  <si>
    <t>Alimento dietetico liquido ipercalorico ad alta densita lipidica, per os, da 5 Kcal/ml, senza proteine  con fibra ,con acidi grassi saturi ,con MCT,acid grassi monoinsaturi e polinsaturi distribuzione calorica : carboidrati tra 3-5 %,  lipidi 90 -97% con vitamine liposolubili, assenza di glutine, . Confezione da 120 ml circa.</t>
  </si>
  <si>
    <t>120 ml</t>
  </si>
  <si>
    <t>Alimento dietetico liquido, per os, da 1,4 Kcal/ml circa, con fibra solubile PHGG, distribuzione calorica : carboidrati tra 50-55%, proteine tra 20-22% con arginina (almeno 1,5gr/100ml) e nucleotidi, lipidi tra 25-35% con omega 3, completo di vitamine, sali minerali, oligoelementi. Confezione da 250 ml circa.</t>
  </si>
  <si>
    <t>250 ml</t>
  </si>
  <si>
    <t>Alimento dietetico a consistenza cremosa, per os, ipercalorico 1,4-1,7 Kcal/gr circa, in forma polimerica, con fibra, distribuzione calorica : carboidrati tra 35-45%, proteine tra 20-25%, lipidi tra 30-40%, assenza di glutine, completo di vitamine, sali minerali, oligoelementi, vari gusti. Confezione da 125 gr circa.</t>
  </si>
  <si>
    <t>125 gr</t>
  </si>
  <si>
    <t>Alimento dietetico a consistenza cremosa, per os,iprproteico, ipercalorico1.5 - 1,6 Kcal/gr circa, in forma  polimerica,senza fibra, distribuzione calorica : carboidrati tra 40-50%, proteine tra 20-25%, lipidi tra 25-30%, assenza di glutine, completo di vitamine, sali minerali, oligoelementi, vari gusti. Confezione da 125 gr circa.</t>
  </si>
  <si>
    <t>Alimento dietetico liquido ad elevato contenuto calorico 1,5 Kcal/ml e proteico 7,5g/100 ml con fibre .ricco di acidi grassi monoinsaturi, con olio di pesce e carboidrati a basso indice glicemico. Proteine 20%-lipidi 40-42%-glucidi 35%-fibre 3%. Indicato nella gestione dietetica di pazienti con alterazione del metabolismo glucidico. Confezione 200 ml</t>
  </si>
  <si>
    <t>Dieta in polvere aromatizzata alla vaniglia nutrizionalmente completa a base di proteine intere con elevati livelli di antiossidanti e grassi ad azione anti-infiammatoria.Indicato nel trattamento del morbo di Crohn oltre i 5 anni di età.
Può essere utilizzato come unica fonte di nutrienti o come integrazione della dieta. Confezione 400 gr</t>
  </si>
  <si>
    <t>Alimento dietetico liquido indicato per i pazienti con patologia oncologica, nutrizionalmente completo, ipercalorico (200 kcal per bottiglietta), iperproteico (11g per bottiglietta), con EPA e DHA (0,9g/100ml) ed una miscela brevettata di fibre solubili ed insolubili (2,1g/100ml), pronto per l’uso.Contenente carotenoidi, colina, carnitina e taurina, privo di glutine. Confezione 125 ml</t>
  </si>
  <si>
    <t>Alimento  ipercalorico, iperproteico, con capacità addensante; adatto all’alimentazione dei pazienti disfagici malnutriti o a rischio malnutrizione; Proteine ca 20gr/100ml; Integrato in Sali minerali, Vitamine e Fibre; Confezione in barattolo da 400 gr ca, con misurino dosatore</t>
  </si>
  <si>
    <t>alimento in polvere,nutrizionalmente completo con proteine intere di latte vaccino, carboidrati (fruttosio) con bassi livelli di lattosio/galattosio/glucosio, grassi, vitamine, minerali ed oligoelementi.è indicato nella gestione alimentare della galattosemia-lattosemia e dell’intolleranza al glucosio-galattosio sia primaria che secondaria ad altra forma morbosa nei lattanti e come supplemento nei bambini.  Confezione 400 gr</t>
  </si>
  <si>
    <t>alimento in polvere nutrizionalmente completo, con proteine intere di latte vaccino, carboidrati, grassi (MCT 49%), vitamine, minerali ed oligoelementi, arricchito con amminoacidi rami cati (BCAA 30%) e zinco, con un ridotto apporto di sodio e rame. indicato nella gestione alimentare di lattanti e bambini affetti da patologie epatiche acute o croniche quali atresia delle vie biliari, colestasi, malassorbimento lipidico intrattabile con steatorrea. Confezione 400 gr</t>
  </si>
  <si>
    <t>alimento in polvere nutrizionalmente completo ad alto apporto di grassi e relativamente basso apporto di carboidrati e proteine [rapporto grassi e (carboidrati+proteine) di 3:1], contenente acidi grassi polinsaturi a lunga catena (LCP), DHA e AA. Arricchito in vitamina D. Privo di aspartame. Basso contenuto di acidi grassi trans. Disponibile nel gusto neutro.indicato per il trattamento nutrizionale dell’epilessia farmacoresistente e di altre patologie dove è indicato l’uso della dieta chetogenica. Confezione 300 gr</t>
  </si>
  <si>
    <t>300 gr</t>
  </si>
  <si>
    <t>alimento in polvere nutrizionalmente completo ad alto apporto di grassi e relativamente basso apporto di carboidrati e proteine [rapporto grassi e (carboidrati+proteine) di 4:1], contenente acidi grassi polinsaturi a lunga catena (LCP), DHA e AA. Arricchito in vitamina D. Privo di aspartame. Basso contenuto di acidi grassi trans. Disponibile nel gusto neutro.indicato per il trattamento nutrizionale dell’epilessia farmacoresistente e di altre patologie dove è indicato l’uso della dieta chetogenica. Confezione 300 gr</t>
  </si>
  <si>
    <t>alimento in polvere indicato per il trattamento nutrizionale dell’epilessia farmacoresistente e di altre patologie dove è indicato l’uso della dieta chetogenica. Confezione 680 gr</t>
  </si>
  <si>
    <t>680 gr</t>
  </si>
  <si>
    <t>alimento liquido indicato per il trattamento nutrizionale dell’epilessia farmacoresistente e di altre patologie dove è indicato l’uso della dieta chetogenica, quali sindrome da deficit di GLUT1 o nel deficit di piruvato deidrogenasi (PDHD), con alto apporto di grassi e relativamente basso  apporto di carboidrati e proteine (rapporto grassi . carboidrati+proteine 4.1). Confezione 250 ml</t>
  </si>
  <si>
    <t>emulsione di grassi a base di trigliceridi a catena media (MCT) derivati da olio di cocco frazionato. Confezione 250 ml</t>
  </si>
  <si>
    <t>Miscela di trigliceridi di acidi grassi a catena media. Confezione 240 ml</t>
  </si>
  <si>
    <t>240 ml</t>
  </si>
  <si>
    <t>Olio MCT. Bustine 10 ml</t>
  </si>
  <si>
    <t>10 ml</t>
  </si>
  <si>
    <t>miscela di L-amminoacidi puri priva di isoleucina, metionina, treonina e valina con carboidrati, vitamine, minerali ed oligoelementi. indicata come sostituto proteico nella gestione nutrizionale dei bambini e adolescenti da 8 a 14 anni affetti da acidemia organica (ad esempio acidemia metilmalonica e acidemia propionica). Confezione 500 gr</t>
  </si>
  <si>
    <t>500 gr</t>
  </si>
  <si>
    <t>alimento in polvere privo di fenilalanina con aminoacidi essenziali e non essenziali, carboidrati, grassi, vitamine e minerali. Arricchito con LC PUFA e fibre prebiotiche.indicato nella gestione alimentare della fenilchetonuria nei lattanti dalla nascita ai 12 mesi e come supplemento nei bambini fino ai 3 anni. Confezione 400 gr</t>
  </si>
  <si>
    <t>Miscela opportunamente bilanciata di minerali, carboidrati, fibre prebiotiche formulata per il trattamento dietetico delle alterazioni dell'equilibrio idrosalino dovute a diarrea acuta, vomito o altre situazioni che possono determinare aumentate perdite di tali elementi. Confezione bustine</t>
  </si>
  <si>
    <t>2,5 gr</t>
  </si>
  <si>
    <t>Emulsione gradevole di trigliceridi a catena media (MCT), pronta all’uso, con un ottimo sapore, per l’utilizzo in pazienti che necessitano di una fonte di MCT. Confezione 225 ml</t>
  </si>
  <si>
    <t>225 ml</t>
  </si>
  <si>
    <t>Integratore alimentare a base di sali minerali, destrosio, con aggiunta di inulina che fornisce azione prebiotica sulla flora batterica intestinale. Bustina 8 gr</t>
  </si>
  <si>
    <t>8 gr</t>
  </si>
  <si>
    <t>Alimento in polvere a base di soli aminoacidi essenziali e non essenziali privo di fenilalanina e tirosina. indicato come supplemento di aminoacidi nella gestione alimentare della tirosinemia tipo I (quando si usa NTBC), tipo II e III in lattanti, bambini ed adulti. Confezione 500 gr</t>
  </si>
  <si>
    <t>41 Os</t>
  </si>
  <si>
    <t>alimento unico, pronto all’uso, gradevole, semi-solido per l’utilizzo nella dieta chetogenica. Adatto dai 3 anni in poi. Confezione 100 gr</t>
  </si>
  <si>
    <t>100 gr</t>
  </si>
  <si>
    <t>42 Os</t>
  </si>
  <si>
    <t>Alimento a fini medici speciali in granulato per uso orale costituito da una miscela di amminoacidi a rilascio prolungato privi di Fenilalanina, con vitamine minerali ed altre sostanze nutritive , senza lattosio e senza glutine. Bustine 31,5 gr</t>
  </si>
  <si>
    <t>31,5 gr</t>
  </si>
  <si>
    <t>43 Os</t>
  </si>
  <si>
    <t>Alimento (biscotto)indicato per il trattamento nutrizionale dell’epilessia farmacoresistente e di altre patologie dove è indicato l’uso della dieta chetogenica. Confezione 250 gr</t>
  </si>
  <si>
    <t>250 gr</t>
  </si>
  <si>
    <t>44 Os</t>
  </si>
  <si>
    <t>Alimento (cornetto)indicato per il trattamento nutrizionale dell’epilessia farmacoresistente e di altre patologie dove è indicato l’uso della dieta chetogenica. Confezione 250 gr</t>
  </si>
  <si>
    <t>45 Os</t>
  </si>
  <si>
    <t>Alimento (grissino) indicato per il trattamento nutrizionale dell’epilessia farmacoresistente e di altre patologie dove è indicato l’uso della dieta chetogenica. Confezione 250 gr</t>
  </si>
  <si>
    <t>46 Os</t>
  </si>
  <si>
    <t>Alimento (piadina)indicato per il trattamento nutrizionale dell’epilessia farmacoresistente e di altre patologie dove è indicato l’uso della dieta chetogenica. Confezione 250 gr</t>
  </si>
  <si>
    <t>47 Os</t>
  </si>
  <si>
    <t>Alimento (focaccina all'olio)indicato per il trattamento nutrizionale dell’epilessia farmacoresistente e di altre patologie dove è indicato l’uso della dieta chetogenica. Confezione 50 gr</t>
  </si>
  <si>
    <t>50 gr</t>
  </si>
  <si>
    <t>48 Os</t>
  </si>
  <si>
    <t>Alimento (pancarrè) indicato per il trattamento nutrizionale dell’epilessia farmacoresistente e di altre patologie dove è indicato l’uso della dieta chetogenica. Confezione 250 gr</t>
  </si>
  <si>
    <t>49 Os</t>
  </si>
  <si>
    <t>Alimento (panino)indicato per il trattamento nutrizionale dell’epilessia farmacoresistente e di altre patologie dove è indicato l’uso della dieta chetogenica. Confezione 250 gr</t>
  </si>
  <si>
    <t>50 Os</t>
  </si>
  <si>
    <t>Alimento (sostitutivo del riso)indicato per il trattamento nutrizionale dell’epilessia farmacoresistente e di altre patologie dove è indicato l’uso della dieta chetogenica. Confezione 500 gr</t>
  </si>
  <si>
    <t>51 Os</t>
  </si>
  <si>
    <t>Alimento (sostitutivo fusilli) indicato per il trattamento nutrizionale dell’epilessia farmacoresistente e di altre patologie dove è indicato l’uso della dieta chetogenica. Confezione 500 gr</t>
  </si>
  <si>
    <t>52 Os</t>
  </si>
  <si>
    <t>Alimento (sostitutivo pennette)indicato per il trattamento nutrizionale dell’epilessia farmacoresistente e di altre patologie dove è indicato l’uso della dieta chetogenica. Confezione 500 gr</t>
  </si>
  <si>
    <t>53 Os</t>
  </si>
  <si>
    <t>Alimento (crema spalmabile al cacao)indicato per il trattamento nutrizionale dell’epilessia farmacoresistente e di altre patologie dove è indicato l’uso della dieta chetogenica. Confezione 100 gr</t>
  </si>
  <si>
    <t>54 Os</t>
  </si>
  <si>
    <t>Ailmento (tavolette al cacao)indicato per il trattamento nutrizionale dell’epilessia farmacoresistente e di altre patologie dove è indicato l’uso della dieta chetogenica. Confezione 100 gr</t>
  </si>
  <si>
    <t>55 Os</t>
  </si>
  <si>
    <t>Glicerolo trioleato (GTO), Glicerolo trierucato (GTE), Trigliceridi dell’acido Linoleico Coniugato (TGCLA), Alfaxyl® (acido α-Lipoico, L-Glutatione ridotto), Vitamina E, aroma naturale. Indicato per il trattamento di pazienti affetti da ADRENOLEUCODISTROFIA (ALD) e ADRENOMIELONEUROPATIA (AMN). flac. 750 ml</t>
  </si>
  <si>
    <t>750 ml</t>
  </si>
  <si>
    <t>56 Os</t>
  </si>
  <si>
    <t>Glicerolo trioleato (GTO), Glicerolo trierucato (GTE), Trigliceridi dell’acido Linoleico Coniugato (TGCLA), Alfaxyl® (acido α-Lipoico, L-Glutatione ridotto), Vitamina E, aroma naturale. Indicato per il trattamento di pazienti affetti da ADRENOLEUCODISTROFIA (ALD) e ADRENOMIELONEUROPATIA (AMN). flac. 300 ml</t>
  </si>
  <si>
    <t>300 ml</t>
  </si>
  <si>
    <t>57 Os</t>
  </si>
  <si>
    <t>Alimento dietetico a base di fibre solubili (farina di semi di carruba)
Indicato per: vomiti abituali, rigurgiti e aerofagie
Utile anche nel lattante con stipsi ostinata, per la sua azione normalizzatrice della peristalsi
Proprietà: addensante, antirigurgito, antispastico, blando lassativo
Confezione: barattolo da 100 g</t>
  </si>
  <si>
    <t>58 Os</t>
  </si>
  <si>
    <t>ALIMENTO APROTEICO a elevato valore energetico a base di carboidrati e grassi, indicato nelle diete a ridotto tenore proteico ed a basso contenuto di sodio, potassio e fosforo (aminoacidopatie, insufficienza renale cronica IRC, Malattia di Parkinson).VALORE energetico 500 kcal/100gr di polvere. Osmolarità al 10% 36 mOsm/l. Confezione 400 gr</t>
  </si>
  <si>
    <t>59 Os</t>
  </si>
  <si>
    <t>Alimento a fini medici speciali, indicato per la gestione dietetica di individui affetti da ulcere cutanee, lesioni da decubito, piede diabetico. Contiene: Omega-3 ; L-Arginina , Collagene  Zinco e Vitamine A, E, C, K, gruppo B. Bustine da 8 gr</t>
  </si>
  <si>
    <t>8 g</t>
  </si>
  <si>
    <r>
      <t>Alimento dietetico</t>
    </r>
    <r>
      <rPr>
        <b/>
        <sz val="10"/>
        <color rgb="FF000000"/>
        <rFont val="Arial1"/>
      </rPr>
      <t xml:space="preserve"> in </t>
    </r>
    <r>
      <rPr>
        <b/>
        <sz val="10"/>
        <color rgb="FF000000"/>
        <rFont val="Arial1"/>
      </rPr>
      <t>polvere,</t>
    </r>
    <r>
      <rPr>
        <sz val="10"/>
        <color rgb="FF000000"/>
        <rFont val="Arial1"/>
      </rPr>
      <t xml:space="preserve"> per os, da 3,7 Kcal/ml iperproteico, ipolipidico a basso residuo, distribuzione calorica : carboidrati tra 25-30%, proteine tra 50-55%, lipidi 15-20%, ricco in aminoacidi essenziali, leucina - vit D, assenza di glutine, palatabile vari gusti. Confezione da 300 gr circa.</t>
    </r>
  </si>
  <si>
    <t>280gr</t>
  </si>
  <si>
    <t>400gr</t>
  </si>
  <si>
    <t>Alimento dietetico liquido, per os, da 2 Kcal/ml, in forma polimerica, con fibra solubile GOS e FOS, distribuzione calorica : carboidrati tra 40-50%, proteine tra 15-18%, lipidi tra 35-40%, assenza di glutine, completo di vitamine, sali minerali, oligoelementi, vari gusti. Confezione da 200 ml circa.</t>
  </si>
  <si>
    <t>200ml</t>
  </si>
  <si>
    <t>Alimento dietetico liquido, per os, da 2 Kcal, in forma polimerica, con fibra e almeno 8 gr/L di Fruttoligosaccaridi a catena corta, distribuzione calorica: carboidrati tra 40-45%, proteine tra 16-18%, lipidi tra 40-45%, assenza di glutine, completa di vitamine, sali minerali, oligoelementi, carnitina e taurina. Palatabile. Congezione da 200 ml circa.</t>
  </si>
  <si>
    <t>Alimento dietetico liquido, per os, da 1,5 Kcal/ml, in forma polimerica. A basso residuo, distribuzione calorica: carboidrati tra 25-30%, proteine tra 16-18%, lipidi tra 50-58% con MCT. Assenza di glutine. Completo di vitamine, Sali minerali, oligoelementi, carnitina, taurina. Palatabile. Confezione da 250 ml circa</t>
  </si>
  <si>
    <t>250ml</t>
  </si>
  <si>
    <t>Alimento dietetico polimerico liquido 1 Kcal/Kg, con acidi grassi omega 3, fosfolipidi e colina, distribuzione calorica: carboidrati tra 50-55%, lipidi 30-35%, porteine 10-15%, specifica per disturbi di declino cognitivo. Vari gusti. Confezione 125ml</t>
  </si>
  <si>
    <t>Alimento dietetico in forma cremosa, da 1,4 Kcal/ml, distribuzione calorica: carboidrati tra 45-50%, proteine tra 18-21%, lipidi tra 25-30%, con fibre solubili ed insolubili assenza di glutine, con vitamine, minerali, oligoelementi, vari gusti (anche frutta). Confezione da 150 g circa</t>
  </si>
  <si>
    <t>150 gr</t>
  </si>
  <si>
    <t>Supplemento liquido, da 2,4 Kcal/ml, completo concentrato ipercalorico, iperproteico, privo di fibre con almeno 6 gusti ed alcuni specifici per disgeusia. Distribuzione calorica: proteine 24%, lipidi 35%, carboidrati 41%. Bottiglia da 125 ml</t>
  </si>
  <si>
    <t>76 gr</t>
  </si>
  <si>
    <t>Alimento dietetico liquido, 1,5 Kcal/ml, in forma semielementare, carboidrati tra 45-50%, proteine tra 15-18%, lipidi tra 30-35% di cui almeno il 60% di MCT, a basso residuo, assenza di glutine, completo di vitamine,minerali, oligoelementi, carnitina e taurina. Confezione da 1000 ml</t>
  </si>
  <si>
    <t>Alimento dietetico liquido, in forma semielementare, per sonda, 1 Kcal/ml, senza fibra, distribuzione calorica: carboidrati tra 50-55%, proteine tra 15-18% a base di sieroproteine di latte idrolizzato, lipidi tra 30-35% con MCT non &lt;50%, Osmolarità &lt; 250 mOsm/lt, con vitamine, oligoelementi, sali minerali. Confezione da 500 ml</t>
  </si>
  <si>
    <t>Alimento dietetico liquido,  in forma semielementare, per sonda, 1 Kcal/ml, senza fibra, distribuzione calorica: carboidrati tra 50-55%, proteine tra 15-18% a base di sieroproteine di latte idrolizzato, lipidi tra 30-35% con MCT non &lt;50%, Osmolarità &lt; 300 mOsm/lt, con vitamine, oligoelementi, sali minerali. Confezione da 200 ml</t>
  </si>
  <si>
    <t>Alimento dietetico liquido, per sonda,iperproteico, , da 1 Kcal/ml, in forma polimerica, senza fibra  distribuzione calorica : carboidrati tra 25-30 %, proteine tra 30-40 %, lipidi tra30-45% con MCT e rapporto omega 6/3=1,8i, osmolarità inferiore 300 mOsm/L, assenza di glutine, completo di vitamine , sali minerali, oligoelementi. Indicato per pazienti critici ed obesi. Confezione da 500 ml</t>
  </si>
  <si>
    <t>Alimento dietetico liquido, per sonda per sonda, ipercalorica 1,5 Kcal/ml, iperproteica, con proteine del siero di latte idrolizzate, con  MCT e addizionate di acidi grassi ω3.  A basso residuo.  Distribuzione calorica: proteine 20-30%, lipidi 35-50%, glucidi 35-50%. Omolarità &lt; 400 mOsm/l. Confezione 500 ml</t>
  </si>
  <si>
    <t>Alimewnto dietetico liquido, per sonda, normocalorico, in forma semielementare, carboidrati tra 60-70%, proteine tra 14-18%, lipidi tra 12-15% con MCT, a basso residuo, assenza di glutine, completo di vitamine, Sali minerali, oligoelementi. Confezione da 500ml circa</t>
  </si>
  <si>
    <t>500ml</t>
  </si>
  <si>
    <t>Alimewnto dietetico liquido, per sonda, normocalorico, in forma semielementare, carboidrati tra 60-70%, proteine tra 14-18%, lipidi tra 12-15% con MCT, a basso residuo, assenza di glutine, completo di vitamine, Sali minerali, oligoelementi. Confezione da 1000ml circa</t>
  </si>
  <si>
    <t>1000ml</t>
  </si>
  <si>
    <t>Integratore modulare glucidico in polvere, 4 Kcal/gr circa, gusto neutro, costituito da polimeri di glucosio. Confezione in barattolo da 300 a 400 gr circa con tappo ermetico.</t>
  </si>
  <si>
    <t>Alimente dietetico proteico in polvere,, gusto neutro, costituito da proteine del siero di latte 85 -98 %. Confezione in barattolo da 225 a 400 gr circa con tappo ermetico.</t>
  </si>
  <si>
    <t xml:space="preserve"> Concentrato di proteine ad alto valore biologico isolato   da siero di latte  bovino in polvere,min 92 %,ad alto contenuto di cisteina disponibile   , formulazione in bustine  da 10 gr circa, utile a supplementare  le diete per os o per sonda di proteine   </t>
  </si>
  <si>
    <t>10 gr</t>
  </si>
  <si>
    <t>alimento dietetico destinato a fini medici speciali a base di glutamina e di aminoacidi essenziali  ricco di vitamina C, B1 e B6. Indicato nelle lesioni cutanee di varia origine</t>
  </si>
  <si>
    <t>25 gr</t>
  </si>
  <si>
    <t>Alimento dietetico a base di aminoacidi essenziali con vit. B1 e B 6 in bust da circa 5,5 gr. Confezione 30 bustine</t>
  </si>
  <si>
    <t>5,5 gr</t>
  </si>
  <si>
    <t>8,5 gr</t>
  </si>
  <si>
    <t>Alimento dietetico in polvere, senza fibra, in forma elementare, costituita esclusivamente da Arginina, Glutammina e HMB (beta-idrossi-beta-metilbutirrato). Confezione in bustina da 18-25 gr circa. Palatabile</t>
  </si>
  <si>
    <t>Alimento dietetico apportatore di acidi grassi polinsaturi  ad alto contenuto di DHA adatto a soggetti con fibrosi cistica, malattie metaboliche ereditarie,malattie neurodegenerative e infiammatorie. Perle 250 mg</t>
  </si>
  <si>
    <t>perla</t>
  </si>
  <si>
    <t>Addensante istantaneo in polvere, a base di gomma di xantano, resistente all'amilasi salivare. Gusto neutro per bevande e alimenti, con fibra per il trattamento della disfagia. Confezione da 175-300 gr circa</t>
  </si>
  <si>
    <t>Addensante istantaneo in polvere, a base di maltodestrine, amido di mais e gomma di xantano, resistente all'amilasi salivare. Gusto neutro per bevande e alimenti, con fibra per il trattamento della disfagia - Confezione da 125-250 gr circa</t>
  </si>
  <si>
    <t>200 gr</t>
  </si>
  <si>
    <t>Alimento  aromatizzato a base di maltodestrine e Xantano, con capacità gelificante; idoneo per pazienti affetti da disfagia; privo di Lipidi; Proteine (&lt;1gr/100gr); con edulcorante; almeno 6 varianti di gusto; confezione da 250 gr, con misurino dosatore da 1,2 gr.</t>
  </si>
  <si>
    <t>Modulo in polvere a base di aminoacidi ramificati. Privo di proteine del latte, di lattosio, saccarosio, fruttosio. Privo di glutine. Integrazione della dieta in pazienti con aumentato fabbisogno di aminoacidi ramificati come ad esempio patologia epatica o renale. Confezione 200 gr</t>
  </si>
  <si>
    <t>Alimento dietetico liquido, semielementare, per sonda, 1 Kcal/ml, distribuzione calorica: carboidrati tra 50-55%, proteine tra 12-15% a base di sieroproteine di latte idrolizzato, lipidi tra 35-40% con MCT non &lt;50%, senza fibra, con vitamine, oligoelementi, sali minerali - Osmolarità &lt; 350 mOsm/lt - specifico per pazienti da 1 a 10 anni. Confezione 500 ml</t>
  </si>
  <si>
    <t>Alimento dietetico liquido, semielementare, per sonda, 1,5 Kcal/ml, distribuzione calorica: carboidrati tra 45-50%, proteine tra 12-15% a base di sieroproteine di latte idrolizzato, lipidi tra 35-40% con MCT, con fibra prebiotica, con vitamine, oligoelementi, sali minerali - specifico per pazienti da 1 a 12 anni. Confezione 500 ml</t>
  </si>
  <si>
    <t>Alimento dietetico liquido, per sonda, per pazienti da 1-10 anni, da 1 Kcal/ml, senza fibre, carboidrati tra 40-45%, proteine tra 10-12%, lipidi tra 40-45% con MCT , con Sali minerali, oligoelementi e vitamine, carnitina e taurina. Conf da 250 ml circa</t>
  </si>
  <si>
    <t xml:space="preserve"> Supplemento nutrizionale pronto all'uso, nutrizionalmente completo, ad alta concentrazione energetica (1,5 Kcal/ml per bambini di età superiore ad 1 anno) arricchito con differenti tipi di fibre. Vari gusti 200 ml</t>
  </si>
  <si>
    <t>Alimento dietetico in polvere, 490 Kcal per 100g, carboidrati tra 60-65 gr circa, proteine tra 11-12 gr, lipidi tra 21-23 gr, privo di fibra, con sali minerali, oligoelementi e vitamine, priva di glutine. Per pazienti da 1 anno. Confezione da 400 gr circa</t>
  </si>
  <si>
    <t>Alimento dietetico liquido, 1,5 Kcal/ml, carboidrati tra 18-20 gr, proteine tra 3-4 gr, lipidi tra 6-7 gr, con fibre solubili e insolubili, sali minerali, oligoelementi e vitamine, priva di glutine. Per pazienti da 1 anno. Confezione da 200 ml circa</t>
  </si>
  <si>
    <t>Alimento dietetico liquido, normocalorico, carboidrati tra 10-12 g/100ml, proteine tra 2,5-3,0 g/100 ml, lipidi con MCT 5-6,0 g/100 ml, con fibra solubile GOS/FOS per lattanti. Confezione bottiglia da 125 ml</t>
  </si>
  <si>
    <t>Alimento dietetico liquido, normocalorico, priva di fibre  e di glutine, a base du sieroproteine estensivamente idrolisate,  per lattanti, carboidrati tra 40-45%, proteine tra 10-12%, lipidi tra 45-50% . Confezione da 200 ml</t>
  </si>
  <si>
    <t>Alimento dietetico liquido, da 1,5 Kcal/ml, carboidrati tra 45-50% circa, proteine tra 10-15 %, lipidi tra 35-40 %, con fibra sali minerali, oligoelementi e vitamine, priva di glutine. Per pazienti da 7 a 12 anni. Confezione da 500 ml circa</t>
  </si>
  <si>
    <t>Alimento dietetico liquido, da 1,5 Kcal/ml, carboidrati tra 45-50% circa, proteine tra 10-15 %, lipidi tra 35-40 %, con  sali minerali, oligoelementi e vitamine, addizionata di EPA e DHA. priva di glutine. Per pazienti da 7 a 12 anni. Confezione da 500 ml circa</t>
  </si>
  <si>
    <t>Alimento dietetico liquido, da 1 Kcal/ml, carboidrati tra 45-50% circa, proteine tra 10-15 %, lipidi tra 35-40 %, con sali minerali, oligoelementi e vitamine, priva di glutine. Per pazienti da 7 a 12 anni. Confezione da 500 ml circa</t>
  </si>
  <si>
    <r>
      <t>Dieta semi-elementare per sonda, </t>
    </r>
    <r>
      <rPr>
        <b/>
        <sz val="10"/>
        <color rgb="FF333333"/>
        <rFont val="Arial1"/>
      </rPr>
      <t xml:space="preserve">nutrizionalmente </t>
    </r>
    <r>
      <rPr>
        <b/>
        <sz val="10"/>
        <color rgb="FF333333"/>
        <rFont val="Arial1"/>
      </rPr>
      <t>completa</t>
    </r>
    <r>
      <rPr>
        <sz val="10"/>
        <color rgb="FF333333"/>
        <rFont val="Arial1"/>
      </rPr>
      <t>, </t>
    </r>
    <r>
      <rPr>
        <b/>
        <sz val="10"/>
        <color rgb="FF333333"/>
        <rFont val="Arial1"/>
      </rPr>
      <t>ipercalorica</t>
    </r>
    <r>
      <rPr>
        <sz val="10"/>
        <color rgb="FF333333"/>
        <rFont val="Arial1"/>
      </rPr>
      <t> (1,5kcal/ml), </t>
    </r>
    <r>
      <rPr>
        <b/>
        <sz val="10"/>
        <color rgb="FF333333"/>
        <rFont val="Arial1"/>
      </rPr>
      <t xml:space="preserve">pronta per </t>
    </r>
    <r>
      <rPr>
        <b/>
        <sz val="10"/>
        <color rgb="FF333333"/>
        <rFont val="Arial1"/>
      </rPr>
      <t>l’uso.</t>
    </r>
    <r>
      <rPr>
        <sz val="10"/>
        <color rgb="FF333333"/>
        <rFont val="Arial1"/>
      </rPr>
      <t> Contiene sieroproteine estensivamente idrolizzate e una miscela bilanciata composta per il 51% da  trigliceridi a media catena (MCT), arricchito con lipidi Omega 3 (EPA e DHA) e vitamina D. Contiene fibre FOS solubili (inulina e frutto oligosaccaridi) ad azione prebiotica sulla flora intestinale dei bambini. Privo di glutine. Confezione 500 ml</t>
    </r>
  </si>
  <si>
    <t>Alimento per os per pazienti in fase pre-operatoria: bevanda senza residuo a base di carboidrati priva di proteine lipidi, lattosio e fibre alimentari, con minerali, 240 mOsmol/l. Alimento dietetico liquido destinato a pazienti chirurgici in fase preoperatoria privo di glutine Indicata per pazienti in regime di digiuno preoperatorio, in attesa di intervento chirurgico elettivo; può essere assunta fino a due ore prima dell’intervento. Bottiglia da 200 ml</t>
  </si>
  <si>
    <t>Dieta polimerica per sonda, nutrizionalmente completa, normocalorica (1 kcal/ml), pronta per l’uso. Contiene sieroproteine, EPA e DHA. Privo di glutine e di fibre. in caso di malnutrizione associata a patologia e problemi di crescita nel bambino di età compresa tra 1 e 6 anni o con peso corporeo compreso tra 8 e 20 kg. Confezione 200 ml</t>
  </si>
  <si>
    <t>Formulazione aminoacidica per neonati a termine e prematuri, anche di basso peso alla nascita con concentrazione del 10% e composizione minima in aminoacidi (g/l) adeguatamente formulata per uso neonatale, con tenore relativamente elevato di lisina e rapporto aminoacidico tale da mimare il contenuto del latte materno. Flaconcini da 250 ml.</t>
  </si>
  <si>
    <t>Formulazione aminoacidica per neonati a termine e prematuri, anche di basso peso alla nascita con concentrazione del 10% e composizione minima in aminoacidi (g/l) adeguatamente formulata per uso neonatale, con tenore relativamente elevato di lisina e rapporto aminoacidico tale da mimare il contenuto del latte materno. Flaconcini da 100 ml.</t>
  </si>
  <si>
    <t>100 ml</t>
  </si>
  <si>
    <t>Formulazione lipidica con composizione simile all’assetto lipidico del latte di donna, indicata nei neonati a termine e nei neonati prematuri e di basso peso alla nascita, alla concentrazione del 20% e contenente nella formulazione olio di oliva e olio di soia in modo da fornire approssimativamente i seguenti apporti in acidi grassi saturi 15%; acidi grassi monoinsaturi 65%, acidi grassi polinsaturi essenziali 20%. Flaconcini da 250 ml.</t>
  </si>
  <si>
    <t>Formulazione lipidica con composizione simile all’assetto lipidico del latte di donna, indicata nei neonati a termine e nei neonati prematuri e di basso peso alla nascita, alla concentrazione del 20% e contenente nella formulazione olio di oliva e olio di soia in modo da fornire approssimativamente i seguenti apporti in acidi grassi saturi 15%; acidi grassi monoinsaturi 65%, acidi grassi polinsaturi essenziali 20%. Flaconcini da 100 ml.</t>
  </si>
  <si>
    <t>Alimento dietetico in polvere  per integrare il latte materno dei neonati prematuri o di basso peso alla nascita a base di sieroproteine parzialmente idrolizzate, DHA, MCT, miscele di vitamine e sali minerali . Flac. 200 gr.</t>
  </si>
  <si>
    <t>Integratore proteico in polvere per latte materno per lattanti pretermine di peso inferiore a 1000 g alla nascita . Bustine da 1 g</t>
  </si>
  <si>
    <t>1g/bust.</t>
  </si>
  <si>
    <t>Dieta polimerica per sonda, nutrizionalmente completa, normocalorica (1 kcal/ml), pronta per l’uso. Contiene sieroproteine, EPA e DHA, oltre ad una miscela di fibre solubili e insolubili per aiutare a regolarizzare la motilità intestinale. in caso di malnutrizione associata a patologia e problemi di crescita nel bambino di età compresa tra 1 e 6 anni o con peso corporeo compreso tra 8 e 20 kg. Confezione 200 ml</t>
  </si>
  <si>
    <t>Latte liquido tipo 0 pronto all'uso per l'alimentazione del lattante pretermine in brick richiudibili in formula liquida pronta all'uso in confezione da 400- 500 ml. Arricchito con PUFA a lunga catena,  con nucleotidi, GOS e FOS</t>
  </si>
  <si>
    <t>Latte liquido tipo 1 pronto all'uso per l'alimentazione del lattante sano dalla nascita fino al 4°-6° mese Arricchito con PUFA a lunga catena,  con nucleotidi, GOS e FOS in brick richiudibili in confezione da 400- 500 ml</t>
  </si>
  <si>
    <t>Latte liquido tipo 2 pronto all'uso per l'alimentazione del lattante sano dalla nascita fino al 6° mese al 12° mese  Arricchito con PUFA a lunga catena,  con nucleotidi, GOS e FOSin brick richiudibili in confezione da 400- 500 ml</t>
  </si>
  <si>
    <t>latte di tipo 1 in polvere per lattante dalla nascita fino al 6° mese conf. Da 700-800 gr</t>
  </si>
  <si>
    <t>latte di tipo 2 in polvere per lattante dalla nascita fino al 6° mese conf. Da 700-800 gr</t>
  </si>
  <si>
    <t>Alimento in polvere delattosato per il trattamento della diarrea e dell'intolleranza al lattosio nel lattante</t>
  </si>
  <si>
    <t>Alimento in polvere a base di proteine di soya, privo di latte e lattosio contenente solo grassi vegetali per l'alimentazione del lattante in casi di intolleranza al lattosio alle proteine del latte vaccino</t>
  </si>
  <si>
    <t>Latte nutrizionalmente completo di tipo 1 e di tipo 2, integrato con addensanti per il trattamento delle patologie da reflusso gastroesofageo per bambini da 0 a 12 mesi, Confezione 300 gr</t>
  </si>
  <si>
    <t>Alimento a fini medici speciali per lattanti in caso di allergia alle proteine del latte vaccino e/o malassorbimento. Valore energetico : 66 Kcal /100 ml.  Idrolizzato estensivo di sieroproteine, a base di peptidi a catena corta, amminoacidi liberi e lipidi costituiti al 50% da MTC ed è arricchito con LC-PUFA e nucleotidi. flac. 400 gr</t>
  </si>
  <si>
    <t>Alimento dietetico destinato a fini medici speciali per la reidratazione orale a base di sali minerali e glucosio indicato per la gestione dietetica o il trattamento dietetico in caso di diarrea. Flacone liquido 200 ml gusto arancia</t>
  </si>
  <si>
    <t>Alimento in polvere nutrizionalmente completo a basso contenuto di grassi, poveri di LCT e ricchi di MCT, con proteine intere di siero di latte vaccino, carboidrati,vitamine, minerali ed oligoelementi, indicato nella gestione alimentare di lattanti e bambini affetti da patologie che necessitano di un basso apporto di LCT e un elevato apporto di MCT quali i disordini del sistema linfatico come: iperlipoproteinemia di tipo 12, difetto dell'ossidazione degli acidi grassi, linfangectasia intestinale, chilotorace.  Flacone da 400 gr. .</t>
  </si>
  <si>
    <t>Alimento per pazienti con fenilchetonuria di età dai 6 mesi ai 5 anni. In polvere a ridotto apporto di fenilalanina con aminoacidi essenziali e non essenziali, carboidrati, vitamine e minerali. Arricchito con PUFA a lunga catena, acido docosaesaenoico (DHA) e acido arachidonico (ARA).Buste da 12,5 gr. Circa.</t>
  </si>
  <si>
    <t>12,5 gr</t>
  </si>
  <si>
    <t>Alimento a fini medici speciali: Destrosio in gel al 40% in fiale monodose per la prevenzione dell'ipoglicemia neonatale. In fiale monodose da 2 ml</t>
  </si>
  <si>
    <t>2 ml</t>
  </si>
  <si>
    <t>Alimento a fini medici speciali: Soluzione orale a base di saccarosio concentrato al 24%. Ampolle sterili monodose da 2 ml .</t>
  </si>
  <si>
    <t>omogenizzati di frutta (mela, pera, frutta mista) in vasetti da 80 gr indicati dal 4°al 36°mese</t>
  </si>
  <si>
    <t>80 gr</t>
  </si>
  <si>
    <t>omogenizzati di carne (pollo, manzo, vitello, agnello) in vasetti da 80 gr   indicati dal 4°al 36°mese</t>
  </si>
  <si>
    <t>Integratore di fermenti lattici vivi per pazienti con fibrosi cistica . Con Oxalobacter formigenes. Per prevenzione di urolitiasi da ossalato di calcio. Bustine da 2,6 gr. Circa.</t>
  </si>
  <si>
    <t>bustina 2,6 gr</t>
  </si>
  <si>
    <t>Alimento dietetico per fini medici speciali indicato nella fibrosi cistica a base di vitamine liposolubili. Flacone da 50 ml</t>
  </si>
  <si>
    <t>50 ml</t>
  </si>
  <si>
    <t>Alimento a fini medici specialli  base di sodio cloruro con magnesio, indicato per il trattamento dietetico dei soggetti affetti da fibrosi cistica. In compresse, privo di zuccheri</t>
  </si>
  <si>
    <t>cpr</t>
  </si>
  <si>
    <t>Alimento dietetico a fini medici speciali multivitaminico per pazienti con fibrosi cistica e deficit pancreatico. Contenente vitamine A,D,E,K,Astaxantina (antiossidante) e zinco. In perle</t>
  </si>
  <si>
    <t>cps</t>
  </si>
  <si>
    <t>Alimento dietetico a fini medici speciali multivitaminico per pazienti con fibrosi cistica e deficit pancreatico. Contenente vitamine A,D,E,K,Astaxantina (antiossidante) e zinco.  Soluzione in flacone 100 ml</t>
  </si>
  <si>
    <t>film orodispersibile  5.000 UI Vitamina D3 Colecalciferolo per pazienti con fibrosi cistica complicata da osteoporosi o deficit severo di vitamina D</t>
  </si>
  <si>
    <t>FILM</t>
  </si>
  <si>
    <t>Alimenti dietetici destinati a fini medici speciali inclusi nel Registro Nazionale del Ministero della Salute in linea con Direttiva CE 1999/21 - e Linee Guida sugli stessi (AFMS) Revisione Maggio 2017 - 
Elenco Prodotti per NUTRIZIONE  ENTERALE e relative specifiche tecniche che possono variare del + o - del 10% in volume e in descrizione</t>
  </si>
  <si>
    <t xml:space="preserve">PRODOTTI PER SONDA </t>
  </si>
  <si>
    <t>Quantità anuali AOR SAN CARLO + Presidi</t>
  </si>
  <si>
    <t xml:space="preserve">Fabbisogno totale annuale </t>
  </si>
  <si>
    <t>Importo a base di gara triennale</t>
  </si>
  <si>
    <t>Importo a base di gara annuale</t>
  </si>
  <si>
    <t>21 So</t>
  </si>
  <si>
    <t>22 So</t>
  </si>
  <si>
    <t>23 So</t>
  </si>
  <si>
    <t>24 So</t>
  </si>
  <si>
    <t>25 So</t>
  </si>
  <si>
    <t>26 So</t>
  </si>
  <si>
    <t>27 So</t>
  </si>
  <si>
    <t>28 So</t>
  </si>
  <si>
    <t xml:space="preserve">PRODOTTI PER NUTRIZIONE PARENTERALE </t>
  </si>
  <si>
    <t>29 Pa</t>
  </si>
  <si>
    <t>30 Pa</t>
  </si>
  <si>
    <t>31 Pa</t>
  </si>
  <si>
    <t>32 Pa</t>
  </si>
  <si>
    <t>33 Pa</t>
  </si>
  <si>
    <t>34 Pa</t>
  </si>
  <si>
    <t>35 Pa</t>
  </si>
  <si>
    <t>36 Pa</t>
  </si>
  <si>
    <t>37 Pa</t>
  </si>
  <si>
    <t>38 Pa</t>
  </si>
  <si>
    <t>39 Pa</t>
  </si>
  <si>
    <t>40 Pa</t>
  </si>
  <si>
    <t>PRODOTTI PER NUTRIZIONE ORALE</t>
  </si>
  <si>
    <t xml:space="preserve"> da 125 a 250 ml</t>
  </si>
  <si>
    <t>Alimento dietetico liquido, ipercalorico da 1,5 a 2 Kcal/ml, in forma polimerica, ipoproteico  tra 8-10%, carboidrati tra 40-45% a lento assorbimento, lipidi tra 45-50%, con fibra e almeno 8gr/L di Fruttioligosaccaridi a catena corta, assenza di glutine, completo di vitamine, sali minerali, oligoelementi, carnitina e taurina. Palatabile. Specifico per pazienti con insufficienza renale acuta non in dialisi. Confezione da 220 ml.</t>
  </si>
  <si>
    <t>da 125 a 250 ml</t>
  </si>
  <si>
    <t>da 250-270 gr circa</t>
  </si>
  <si>
    <t>da 200 a 250 ml</t>
  </si>
  <si>
    <t>Alimento dietetico liquido, da 1,5 Kcal/ml circa, in forma polimerica, a basso indice glicemico (inferiore a 28) con fibra e almeno 8gr/L di FOS, distribuzione calorica : carboidrati tra 32-35% a lento assorbimento, proteine tra 18-22%, lipidi tra 45-50%, assenza di glutine, completo di vitamine, sali minerali, oligoelementi, inositolo, carnitina e taurina. Specifico per pazienti diabetici. Confezione da 220 ml.</t>
  </si>
  <si>
    <t>Alimento dietetico liquido, ipercalorico tra 1,2-1,3 Kcal/ml, con fibra solubile, insolubile e almeno 8 gr/L di fruttoligosaccaridi a catena corta, distribuzione calorica : carboidrati tra 57-62% circa, proteine tra 20-22%, lipidi tra 15-20% con MCT, EPA e DHA, assenza di glutine, completo di vitamine, sali minerali, oligoelementi, carnitina e taurina. Vari gusti. Specifico per pazienti con cachessia neoplastica. Confezione da 220 ml.</t>
  </si>
  <si>
    <t>da 125 a  200 ml</t>
  </si>
  <si>
    <t>Alimento dietetico liquido, per os, da 1,25 Kcal/ml circa,senza fibra, distribuzione calorica : carboidrati tra 80-90%, proteine tra 10-15%, senza lipidi, completo di vitamine, sali minerali, oligoelementi. Confezione da 200 ml.</t>
  </si>
  <si>
    <t>60 Os</t>
  </si>
  <si>
    <t>61 Os</t>
  </si>
  <si>
    <t>62 Os</t>
  </si>
  <si>
    <t>63 Os</t>
  </si>
  <si>
    <t>64 Os</t>
  </si>
  <si>
    <t>65 Os</t>
  </si>
  <si>
    <t>66 Os</t>
  </si>
  <si>
    <t>67 Os</t>
  </si>
  <si>
    <t>68 Os</t>
  </si>
  <si>
    <t>69 Os</t>
  </si>
  <si>
    <t>70 Os</t>
  </si>
  <si>
    <t>71 Os</t>
  </si>
  <si>
    <t>72 Os</t>
  </si>
  <si>
    <t>73 Os</t>
  </si>
  <si>
    <t>74 Os</t>
  </si>
  <si>
    <t>75 Os</t>
  </si>
  <si>
    <t>76 Os</t>
  </si>
  <si>
    <t>77 Os</t>
  </si>
  <si>
    <t>78 Os</t>
  </si>
  <si>
    <t>79 Os</t>
  </si>
  <si>
    <t>80 Os</t>
  </si>
  <si>
    <t>81 Os</t>
  </si>
  <si>
    <t>82 Os</t>
  </si>
  <si>
    <t>83 Os</t>
  </si>
  <si>
    <t>84 Os</t>
  </si>
  <si>
    <t>85 Os</t>
  </si>
  <si>
    <t>86 Os</t>
  </si>
  <si>
    <t>87 Os</t>
  </si>
  <si>
    <t>88 Os</t>
  </si>
  <si>
    <t>89 Os</t>
  </si>
  <si>
    <t>90 Os</t>
  </si>
  <si>
    <t>91 Os</t>
  </si>
  <si>
    <t>92 Os</t>
  </si>
  <si>
    <t>93 Os</t>
  </si>
  <si>
    <t>94 Os</t>
  </si>
  <si>
    <t>95 Os</t>
  </si>
  <si>
    <t>96 Os</t>
  </si>
  <si>
    <t>97 Os</t>
  </si>
  <si>
    <t>98 Os</t>
  </si>
  <si>
    <t>99 Os</t>
  </si>
  <si>
    <t xml:space="preserve">100 Os </t>
  </si>
  <si>
    <r>
      <t xml:space="preserve">Alimento dietetico </t>
    </r>
    <r>
      <rPr>
        <b/>
        <sz val="10"/>
        <rFont val="Arial1"/>
      </rPr>
      <t>in polvere</t>
    </r>
    <r>
      <rPr>
        <sz val="10"/>
        <color rgb="FF92D050"/>
        <rFont val="Arial1"/>
      </rPr>
      <t>,</t>
    </r>
    <r>
      <rPr>
        <sz val="10"/>
        <color rgb="FF000000"/>
        <rFont val="Arial1"/>
      </rPr>
      <t xml:space="preserve"> per os, da 3,7 Kcal/ml ipercalorico, iperproteico, ipolipidico con fibra, distribuzione calorica : carboidrati tra 35-40%, proteine tra 45-50%, lipidi 6-10% assenza di glutine, completo di vitamine, sali minerali, oligoelementi, palatabile vari gusti. Confezione da 400gr circa.</t>
    </r>
  </si>
  <si>
    <t>101 Os</t>
  </si>
  <si>
    <t xml:space="preserve">102 Os </t>
  </si>
  <si>
    <t xml:space="preserve">103 Os </t>
  </si>
  <si>
    <t>104 Os</t>
  </si>
  <si>
    <t xml:space="preserve">105 Os </t>
  </si>
  <si>
    <t xml:space="preserve">106 Os </t>
  </si>
  <si>
    <t xml:space="preserve">107 Os </t>
  </si>
  <si>
    <t>PRODOTTI IN FORMA SEMIELEMENTARE</t>
  </si>
  <si>
    <t>Alimento dietetico, in polvere, in forma semielementare, carboidrati tra 60-65%, proteine tra 20-22% arricchita con glutammina, lipidi tra 10-15% con MCT, a basso residuo, assenza di glutine, completo di vitamine, sali minerali, oligoelementi, carnitina e taurina, palatabile. Confezione in busta da 76 gr</t>
  </si>
  <si>
    <t>109 Se</t>
  </si>
  <si>
    <t>110 Se</t>
  </si>
  <si>
    <t>111 Se</t>
  </si>
  <si>
    <t>112 Se</t>
  </si>
  <si>
    <t>113 Se</t>
  </si>
  <si>
    <t xml:space="preserve">115 Se </t>
  </si>
  <si>
    <t xml:space="preserve">PRODOTTI PER DISFAGIA </t>
  </si>
  <si>
    <t>da 300 a 400 gr</t>
  </si>
  <si>
    <t>da 225 a 400 gr circa</t>
  </si>
  <si>
    <t>118 Di</t>
  </si>
  <si>
    <t>119 Di</t>
  </si>
  <si>
    <t>120 Di</t>
  </si>
  <si>
    <t>121 Di</t>
  </si>
  <si>
    <t>122 Di</t>
  </si>
  <si>
    <t>Alimento dietetico alimentare a base di aminoacidi ramificati l.-leucina, l-valina, l-isoleucina utile in caso di ridotto apporto di tali nutrienti . Confezione bustine in polvere da  8,5 gr</t>
  </si>
  <si>
    <t>123 Di</t>
  </si>
  <si>
    <t>124 Di</t>
  </si>
  <si>
    <t>da 18 a 25 gr</t>
  </si>
  <si>
    <t>125 Di</t>
  </si>
  <si>
    <t>126 Di</t>
  </si>
  <si>
    <t xml:space="preserve"> da 175 a 300 gr circa</t>
  </si>
  <si>
    <t>127 Di</t>
  </si>
  <si>
    <t>da 125 a 250 gr circa</t>
  </si>
  <si>
    <t>128 Di</t>
  </si>
  <si>
    <t>Acqua gelificata già pronta all'uso aromatizzata, priva di zucchero,glutine e lattosio. Permeabile al bleu di metilene per esami diagnostici, assenza di frammentazione nel cavo orale, resistente all'amilasi salivare. Vari gusti. Indicata per idratazione dei pazienti disfagici.Confezione da 125 gr.</t>
  </si>
  <si>
    <t>129 Di</t>
  </si>
  <si>
    <t>130 Di</t>
  </si>
  <si>
    <t>PRODOTTI PER PEDIATRIA</t>
  </si>
  <si>
    <t>133 Pe</t>
  </si>
  <si>
    <t>134 Pe</t>
  </si>
  <si>
    <t>135 Pe</t>
  </si>
  <si>
    <t>136 Pe</t>
  </si>
  <si>
    <t>137 Pe</t>
  </si>
  <si>
    <t>138 Pe</t>
  </si>
  <si>
    <t>139 Pe</t>
  </si>
  <si>
    <t>141 Pe</t>
  </si>
  <si>
    <t>142 Pe</t>
  </si>
  <si>
    <t>143 Pe</t>
  </si>
  <si>
    <t>144 Pe</t>
  </si>
  <si>
    <t>145 Pe</t>
  </si>
  <si>
    <t>146 Pe</t>
  </si>
  <si>
    <t>147 Pe</t>
  </si>
  <si>
    <t>148 Pe</t>
  </si>
  <si>
    <t>149 Pe</t>
  </si>
  <si>
    <t>150 Pe</t>
  </si>
  <si>
    <t>151 Pe</t>
  </si>
  <si>
    <t>152 Pe</t>
  </si>
  <si>
    <t>da 400 a 500 ml</t>
  </si>
  <si>
    <t>153 Pe</t>
  </si>
  <si>
    <t>154 Pe</t>
  </si>
  <si>
    <t>155 Pe</t>
  </si>
  <si>
    <t>da 700 a 800 g</t>
  </si>
  <si>
    <t>156 Pe</t>
  </si>
  <si>
    <t>157 Pe</t>
  </si>
  <si>
    <t>da 400 a 500 gr</t>
  </si>
  <si>
    <t>158 Pe</t>
  </si>
  <si>
    <t>159 Pe</t>
  </si>
  <si>
    <t>160 Pe</t>
  </si>
  <si>
    <t>161 Pe</t>
  </si>
  <si>
    <t>163 Pe</t>
  </si>
  <si>
    <t>164 Pe</t>
  </si>
  <si>
    <t>165 Pe</t>
  </si>
  <si>
    <t>166 Pe</t>
  </si>
  <si>
    <t>167 Pe</t>
  </si>
  <si>
    <t>PRODOTTI PER FIBROSI CISTICA</t>
  </si>
  <si>
    <t>172 Fc</t>
  </si>
  <si>
    <t>173 Fc</t>
  </si>
  <si>
    <t>Concentrato di proteine ad alto valore biologico isolato da siero di latte bovino in polvere circa 80 % + arginina e FOS,  formulazione in bustine da circa 10 gr confezione da 30 buste</t>
  </si>
  <si>
    <t>Concentrato di proteine del siero del latte isolate 96,5% (proteine del latte; lecitina di soia); SuperOssidoDismutasi vegetale microincapsulata 1.000 UI/g (estratto di melone (Cucumis melo L. frutto, gliadina da frumento); con Edulcorante. Formulazione in polvere. Bustine da circa 10 gr confezione da 30 buste</t>
  </si>
  <si>
    <t>Dieta polimerica per sonda, nutrizionalmente completa, ipercalorica (1,5 kcal/ml), pronta per l’uso. Con sieroproteine, EPA e DHA, oltre alla miscela di fibre solubili ed insolubili. Privo di glutine.per bambini da 1 a 6 anni.Confezione da 500 ml</t>
  </si>
  <si>
    <t>Dieta semi-elementare per sonda, nutrizionalmente completa, normocalorica (1kcal/ml), pronta per l'uso. Con peptidi a catena corta, maltodestrine (74%) e circa il 50% di trigliceridi a media catena (MCT). Per bambini di età superiore all'anno. Confezione da 500 ML</t>
  </si>
  <si>
    <t>Dieta elementare liquida pronta all'uso, palatabile, ipocalorica (0,86 Kcal/ml;) nutrizionalmente completa, a base di aminoacidi essenziali e non essenziali, carboidrati En45-50% , lipidi EN30-40%, proteine En12-15 % minerali e vitamine. Privo di glutine e lattosio. vari gusti (ananas, fruti di bosco e pompelmo) confezione da 250 ml per pazienti con alterata digestione e assorbimento dei nutrienti</t>
  </si>
  <si>
    <t>integratore alimentare di probiotici cellule vive di lactobacillus rhamonus gg</t>
  </si>
  <si>
    <t>5 ml</t>
  </si>
  <si>
    <t>174 Fc</t>
  </si>
  <si>
    <t xml:space="preserve">108 Os </t>
  </si>
  <si>
    <t>114 Se</t>
  </si>
  <si>
    <t xml:space="preserve">116 Se </t>
  </si>
  <si>
    <t>117 Se</t>
  </si>
  <si>
    <t>131 Di</t>
  </si>
  <si>
    <t>132 Di</t>
  </si>
  <si>
    <t>140  Pe</t>
  </si>
  <si>
    <t>168 Pe</t>
  </si>
  <si>
    <t>169 Pe</t>
  </si>
  <si>
    <t>170 Pe</t>
  </si>
  <si>
    <t>175 Fc</t>
  </si>
  <si>
    <t>176 Fc</t>
  </si>
  <si>
    <t>177 Fc</t>
  </si>
  <si>
    <t>162 Pe</t>
  </si>
  <si>
    <t>171 Fc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</si>
</sst>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410]General"/>
    <numFmt numFmtId="165" formatCode="[$-410]0.00"/>
    <numFmt numFmtId="166" formatCode="[$-410]#,##0"/>
    <numFmt numFmtId="167" formatCode="[$-410]0"/>
    <numFmt numFmtId="168" formatCode="#,##0.00\ &quot;€&quot;"/>
  </numFmts>
  <fonts count="15">
    <font>
      <sz val="11"/>
      <color theme="1"/>
      <name val="Calibri"/>
      <family val="2"/>
      <scheme val="minor"/>
    </font>
    <font>
      <b/>
      <sz val="11"/>
      <color theme="1"/>
      <name val="Calibri"/>
      <family val="2"/>
      <scheme val="minor"/>
    </font>
    <font>
      <sz val="11"/>
      <color rgb="FF000000"/>
      <name val="Arial1"/>
    </font>
    <font>
      <b/>
      <sz val="10"/>
      <color rgb="FF000000"/>
      <name val="Arial1"/>
    </font>
    <font>
      <b/>
      <sz val="9"/>
      <color rgb="FF000000"/>
      <name val="Arial1"/>
    </font>
    <font>
      <sz val="10"/>
      <color rgb="FF000000"/>
      <name val="Arial1"/>
    </font>
    <font>
      <sz val="12"/>
      <color rgb="FF000000"/>
      <name val="Arial1"/>
    </font>
    <font>
      <b/>
      <sz val="11"/>
      <color rgb="FF000000"/>
      <name val="Arial1"/>
    </font>
    <font>
      <sz val="12"/>
      <color rgb="FF000000"/>
      <name val="Calibri"/>
      <family val="2"/>
    </font>
    <font>
      <sz val="9"/>
      <color rgb="FF000000"/>
      <name val="Arial1"/>
    </font>
    <font>
      <sz val="10"/>
      <color rgb="FF92D050"/>
      <name val="Arial1"/>
    </font>
    <font>
      <sz val="10"/>
      <color rgb="FF333333"/>
      <name val="Arial1"/>
    </font>
    <font>
      <b/>
      <sz val="10"/>
      <color rgb="FF333333"/>
      <name val="Arial1"/>
    </font>
    <font>
      <b/>
      <sz val="10"/>
      <name val="Arial1"/>
    </font>
    <font>
      <sz val="11"/>
      <color rgb="FF212121"/>
      <name val="Segoe UI"/>
      <family val="2"/>
    </font>
  </fonts>
  <fills count="8">
    <fill>
      <patternFill patternType="none"/>
    </fill>
    <fill>
      <patternFill patternType="gray125"/>
    </fill>
    <fill>
      <patternFill patternType="solid">
        <fgColor rgb="FFFFFFFF"/>
        <bgColor rgb="FFFFFFFF"/>
      </patternFill>
    </fill>
    <fill>
      <patternFill patternType="solid">
        <fgColor theme="4" tint="0.79998168889431442"/>
        <bgColor rgb="FF969696"/>
      </patternFill>
    </fill>
    <fill>
      <patternFill patternType="solid">
        <fgColor theme="4" tint="0.39997558519241921"/>
        <bgColor rgb="FF969696"/>
      </patternFill>
    </fill>
    <fill>
      <patternFill patternType="solid">
        <fgColor theme="0"/>
        <bgColor indexed="64"/>
      </patternFill>
    </fill>
    <fill>
      <patternFill patternType="solid">
        <fgColor theme="0"/>
        <bgColor rgb="FFFFFFFF"/>
      </patternFill>
    </fill>
    <fill>
      <patternFill patternType="solid">
        <fgColor theme="4"/>
        <bgColor rgb="FF969696"/>
      </patternFill>
    </fill>
  </fills>
  <borders count="34">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right/>
      <top style="thin">
        <color indexed="64"/>
      </top>
      <bottom style="thin">
        <color indexed="64"/>
      </bottom>
      <diagonal/>
    </border>
    <border>
      <left style="thin">
        <color indexed="64"/>
      </left>
      <right style="thin">
        <color rgb="FF000000"/>
      </right>
      <top style="thin">
        <color indexed="64"/>
      </top>
      <bottom/>
      <diagonal/>
    </border>
    <border>
      <left/>
      <right style="thin">
        <color rgb="FF000000"/>
      </right>
      <top style="thin">
        <color indexed="64"/>
      </top>
      <bottom/>
      <diagonal/>
    </border>
    <border>
      <left style="thin">
        <color rgb="FF000000"/>
      </left>
      <right style="thin">
        <color rgb="FF000000"/>
      </right>
      <top style="thin">
        <color indexed="64"/>
      </top>
      <bottom/>
      <diagonal/>
    </border>
    <border>
      <left/>
      <right/>
      <top style="thin">
        <color indexed="64"/>
      </top>
      <bottom/>
      <diagonal/>
    </border>
    <border>
      <left style="thin">
        <color rgb="FF000000"/>
      </left>
      <right/>
      <top/>
      <bottom style="thin">
        <color rgb="FF000000"/>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right/>
      <top/>
      <bottom style="thin">
        <color rgb="FF000000"/>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rgb="FF000000"/>
      </bottom>
      <diagonal/>
    </border>
    <border>
      <left style="thin">
        <color indexed="64"/>
      </left>
      <right style="thin">
        <color rgb="FF000000"/>
      </right>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s>
  <cellStyleXfs count="2">
    <xf numFmtId="0" fontId="0" fillId="0" borderId="0"/>
    <xf numFmtId="164" fontId="2" fillId="0" borderId="0"/>
  </cellStyleXfs>
  <cellXfs count="143">
    <xf numFmtId="0" fontId="0" fillId="0" borderId="0" xfId="0"/>
    <xf numFmtId="164" fontId="3" fillId="0" borderId="1" xfId="1" applyFont="1" applyBorder="1" applyAlignment="1" applyProtection="1">
      <alignment horizontal="center" vertical="center"/>
      <protection locked="0"/>
    </xf>
    <xf numFmtId="164" fontId="5" fillId="0" borderId="1" xfId="1" applyFont="1" applyBorder="1" applyAlignment="1" applyProtection="1">
      <alignment horizontal="center" vertical="center" wrapText="1"/>
      <protection locked="0"/>
    </xf>
    <xf numFmtId="164" fontId="2" fillId="0" borderId="1" xfId="1" applyBorder="1" applyAlignment="1" applyProtection="1">
      <alignment horizontal="center" vertical="center" wrapText="1"/>
      <protection locked="0"/>
    </xf>
    <xf numFmtId="166" fontId="6" fillId="0" borderId="1" xfId="1" applyNumberFormat="1" applyFont="1" applyBorder="1" applyAlignment="1" applyProtection="1">
      <alignment horizontal="center" vertical="center" wrapText="1"/>
      <protection locked="0"/>
    </xf>
    <xf numFmtId="164" fontId="5" fillId="2" borderId="1" xfId="1" applyFont="1" applyFill="1" applyBorder="1" applyAlignment="1" applyProtection="1">
      <alignment vertical="center" wrapText="1"/>
      <protection locked="0"/>
    </xf>
    <xf numFmtId="167" fontId="2" fillId="2" borderId="1" xfId="1" applyNumberFormat="1" applyFill="1" applyBorder="1" applyAlignment="1" applyProtection="1">
      <alignment horizontal="center" vertical="center"/>
      <protection locked="0"/>
    </xf>
    <xf numFmtId="164" fontId="5" fillId="0" borderId="1" xfId="1" applyFont="1" applyBorder="1" applyAlignment="1" applyProtection="1">
      <alignment vertical="center" wrapText="1"/>
      <protection locked="0"/>
    </xf>
    <xf numFmtId="167" fontId="2" fillId="0" borderId="1" xfId="1" applyNumberFormat="1" applyBorder="1" applyAlignment="1" applyProtection="1">
      <alignment horizontal="center" vertical="center"/>
      <protection locked="0"/>
    </xf>
    <xf numFmtId="164" fontId="8" fillId="0" borderId="1" xfId="1" applyFont="1" applyBorder="1" applyAlignment="1" applyProtection="1">
      <alignment horizontal="left" vertical="center" wrapText="1"/>
      <protection locked="0"/>
    </xf>
    <xf numFmtId="166" fontId="6" fillId="2" borderId="1" xfId="1" applyNumberFormat="1" applyFont="1" applyFill="1" applyBorder="1" applyAlignment="1" applyProtection="1">
      <alignment horizontal="center" vertical="center" wrapText="1"/>
      <protection locked="0"/>
    </xf>
    <xf numFmtId="164" fontId="2" fillId="2" borderId="1" xfId="1" applyFill="1" applyBorder="1" applyAlignment="1" applyProtection="1">
      <alignment horizontal="center" vertical="center" wrapText="1"/>
      <protection locked="0"/>
    </xf>
    <xf numFmtId="164" fontId="5" fillId="0" borderId="1" xfId="1" applyFont="1" applyFill="1" applyBorder="1" applyAlignment="1" applyProtection="1">
      <alignment vertical="center" wrapText="1"/>
      <protection locked="0"/>
    </xf>
    <xf numFmtId="167" fontId="2" fillId="0" borderId="1" xfId="1" applyNumberFormat="1" applyFill="1" applyBorder="1" applyAlignment="1" applyProtection="1">
      <alignment horizontal="center" vertical="center"/>
      <protection locked="0"/>
    </xf>
    <xf numFmtId="164" fontId="2" fillId="0" borderId="1" xfId="1" applyFill="1" applyBorder="1" applyAlignment="1" applyProtection="1">
      <alignment horizontal="center" vertical="center"/>
      <protection locked="0"/>
    </xf>
    <xf numFmtId="164" fontId="3" fillId="2" borderId="1" xfId="1" applyFont="1" applyFill="1" applyBorder="1" applyAlignment="1" applyProtection="1">
      <alignment horizontal="center" vertical="center"/>
      <protection locked="0"/>
    </xf>
    <xf numFmtId="164" fontId="5" fillId="2" borderId="1" xfId="1" applyFont="1" applyFill="1" applyBorder="1" applyAlignment="1" applyProtection="1">
      <alignment horizontal="left" vertical="center" wrapText="1"/>
      <protection locked="0"/>
    </xf>
    <xf numFmtId="164" fontId="5" fillId="2" borderId="1" xfId="1" applyFont="1" applyFill="1" applyBorder="1" applyAlignment="1" applyProtection="1">
      <alignment horizontal="center" vertical="center" wrapText="1"/>
      <protection locked="0"/>
    </xf>
    <xf numFmtId="164" fontId="5" fillId="0" borderId="1" xfId="1" applyFont="1" applyBorder="1" applyAlignment="1" applyProtection="1">
      <alignment wrapText="1"/>
      <protection locked="0"/>
    </xf>
    <xf numFmtId="164" fontId="9" fillId="0" borderId="1" xfId="1" applyFont="1" applyBorder="1" applyAlignment="1" applyProtection="1">
      <alignment wrapText="1"/>
      <protection locked="0"/>
    </xf>
    <xf numFmtId="164" fontId="11" fillId="0" borderId="1" xfId="1" applyFont="1" applyBorder="1" applyAlignment="1" applyProtection="1">
      <alignment wrapText="1"/>
      <protection locked="0"/>
    </xf>
    <xf numFmtId="167" fontId="2" fillId="0" borderId="1" xfId="1" applyNumberFormat="1" applyBorder="1" applyAlignment="1" applyProtection="1">
      <alignment horizontal="center" vertical="center" wrapText="1"/>
      <protection locked="0"/>
    </xf>
    <xf numFmtId="0" fontId="0" fillId="0" borderId="0" xfId="0" applyAlignment="1"/>
    <xf numFmtId="164" fontId="3" fillId="4" borderId="1" xfId="1" applyFont="1" applyFill="1" applyBorder="1" applyAlignment="1" applyProtection="1">
      <alignment horizontal="center" vertical="center"/>
      <protection locked="0"/>
    </xf>
    <xf numFmtId="164" fontId="4" fillId="4" borderId="1" xfId="1" applyFont="1" applyFill="1" applyBorder="1" applyAlignment="1" applyProtection="1">
      <alignment horizontal="center" vertical="center" wrapText="1"/>
      <protection locked="0"/>
    </xf>
    <xf numFmtId="164" fontId="3" fillId="4" borderId="1" xfId="1" applyFont="1" applyFill="1" applyBorder="1" applyAlignment="1" applyProtection="1">
      <alignment horizontal="center" vertical="center" wrapText="1"/>
      <protection locked="0"/>
    </xf>
    <xf numFmtId="165" fontId="3" fillId="4" borderId="1" xfId="1" applyNumberFormat="1" applyFont="1" applyFill="1" applyBorder="1" applyAlignment="1" applyProtection="1">
      <alignment horizontal="center" vertical="center" wrapText="1"/>
      <protection locked="0"/>
    </xf>
    <xf numFmtId="168" fontId="2" fillId="0" borderId="1" xfId="1" applyNumberFormat="1" applyBorder="1" applyAlignment="1" applyProtection="1">
      <alignment horizontal="center" vertical="center" wrapText="1"/>
      <protection locked="0"/>
    </xf>
    <xf numFmtId="168" fontId="7" fillId="0" borderId="1" xfId="1" applyNumberFormat="1" applyFont="1" applyBorder="1" applyAlignment="1" applyProtection="1">
      <alignment horizontal="center" vertical="center" wrapText="1"/>
      <protection locked="0"/>
    </xf>
    <xf numFmtId="164" fontId="3" fillId="0" borderId="1" xfId="1" applyFont="1" applyFill="1" applyBorder="1" applyAlignment="1" applyProtection="1">
      <alignment horizontal="center" vertical="center"/>
      <protection locked="0"/>
    </xf>
    <xf numFmtId="0" fontId="0" fillId="0" borderId="0" xfId="0" applyFill="1"/>
    <xf numFmtId="166" fontId="6" fillId="0" borderId="1" xfId="1" applyNumberFormat="1" applyFont="1" applyFill="1" applyBorder="1" applyAlignment="1" applyProtection="1">
      <alignment horizontal="center" vertical="center" wrapText="1"/>
      <protection locked="0"/>
    </xf>
    <xf numFmtId="164" fontId="2" fillId="0" borderId="1" xfId="1" applyFill="1" applyBorder="1" applyAlignment="1" applyProtection="1">
      <alignment horizontal="center" vertical="center" wrapText="1"/>
      <protection locked="0"/>
    </xf>
    <xf numFmtId="168" fontId="2" fillId="0" borderId="1" xfId="1" applyNumberFormat="1" applyFill="1" applyBorder="1" applyAlignment="1" applyProtection="1">
      <alignment horizontal="center" vertical="center" wrapText="1"/>
      <protection locked="0"/>
    </xf>
    <xf numFmtId="168" fontId="7" fillId="0" borderId="1" xfId="1" applyNumberFormat="1" applyFont="1" applyFill="1" applyBorder="1" applyAlignment="1" applyProtection="1">
      <alignment horizontal="center" vertical="center" wrapText="1"/>
      <protection locked="0"/>
    </xf>
    <xf numFmtId="164" fontId="5" fillId="0" borderId="2" xfId="1" applyFont="1" applyFill="1" applyBorder="1" applyAlignment="1" applyProtection="1">
      <alignment vertical="center" wrapText="1"/>
      <protection locked="0"/>
    </xf>
    <xf numFmtId="168" fontId="2" fillId="0" borderId="1" xfId="1" applyNumberFormat="1" applyFont="1" applyFill="1" applyBorder="1" applyAlignment="1" applyProtection="1">
      <alignment horizontal="center" vertical="center" wrapText="1"/>
      <protection locked="0"/>
    </xf>
    <xf numFmtId="164" fontId="3" fillId="0" borderId="3" xfId="1" applyFont="1" applyFill="1" applyBorder="1" applyAlignment="1" applyProtection="1">
      <alignment horizontal="center" vertical="center"/>
      <protection locked="0"/>
    </xf>
    <xf numFmtId="164" fontId="3" fillId="0" borderId="11" xfId="1" applyFont="1" applyFill="1" applyBorder="1" applyAlignment="1" applyProtection="1">
      <alignment horizontal="center" vertical="center"/>
      <protection locked="0"/>
    </xf>
    <xf numFmtId="166" fontId="6" fillId="0" borderId="3" xfId="1" applyNumberFormat="1" applyFont="1" applyFill="1" applyBorder="1" applyAlignment="1" applyProtection="1">
      <alignment horizontal="center" vertical="center" wrapText="1"/>
      <protection locked="0"/>
    </xf>
    <xf numFmtId="166" fontId="6" fillId="0" borderId="2" xfId="1" applyNumberFormat="1" applyFont="1" applyFill="1" applyBorder="1" applyAlignment="1" applyProtection="1">
      <alignment horizontal="center" vertical="center" wrapText="1"/>
      <protection locked="0"/>
    </xf>
    <xf numFmtId="164" fontId="5" fillId="0" borderId="4" xfId="1" applyFont="1" applyFill="1" applyBorder="1" applyAlignment="1" applyProtection="1">
      <alignment vertical="center" wrapText="1"/>
      <protection locked="0"/>
    </xf>
    <xf numFmtId="167" fontId="2" fillId="0" borderId="1" xfId="1" applyNumberFormat="1" applyFill="1" applyBorder="1" applyAlignment="1" applyProtection="1">
      <alignment horizontal="center" vertical="center" wrapText="1"/>
      <protection locked="0"/>
    </xf>
    <xf numFmtId="164" fontId="5" fillId="0" borderId="1" xfId="1" applyFont="1" applyFill="1" applyBorder="1" applyAlignment="1" applyProtection="1">
      <alignment wrapText="1"/>
      <protection locked="0"/>
    </xf>
    <xf numFmtId="164" fontId="9" fillId="0" borderId="1" xfId="1" applyFont="1" applyFill="1" applyBorder="1" applyAlignment="1" applyProtection="1">
      <alignment wrapText="1"/>
      <protection locked="0"/>
    </xf>
    <xf numFmtId="164" fontId="3" fillId="0" borderId="6" xfId="1" applyFont="1" applyBorder="1" applyAlignment="1" applyProtection="1">
      <alignment horizontal="center" vertical="center"/>
      <protection locked="0"/>
    </xf>
    <xf numFmtId="164" fontId="3" fillId="0" borderId="6" xfId="1" applyFont="1" applyFill="1" applyBorder="1" applyAlignment="1" applyProtection="1">
      <alignment horizontal="center" vertical="center"/>
      <protection locked="0"/>
    </xf>
    <xf numFmtId="164" fontId="3" fillId="0" borderId="12" xfId="1" applyFont="1" applyFill="1" applyBorder="1" applyAlignment="1" applyProtection="1">
      <alignment horizontal="center" vertical="center"/>
      <protection locked="0"/>
    </xf>
    <xf numFmtId="164" fontId="2" fillId="0" borderId="3" xfId="1" applyFill="1" applyBorder="1" applyAlignment="1" applyProtection="1">
      <alignment horizontal="center" vertical="center" wrapText="1"/>
      <protection locked="0"/>
    </xf>
    <xf numFmtId="168" fontId="2" fillId="0" borderId="3" xfId="1" applyNumberFormat="1" applyFill="1" applyBorder="1" applyAlignment="1" applyProtection="1">
      <alignment horizontal="center" vertical="center" wrapText="1"/>
      <protection locked="0"/>
    </xf>
    <xf numFmtId="168" fontId="2" fillId="0" borderId="3" xfId="1" applyNumberFormat="1" applyFont="1" applyFill="1" applyBorder="1" applyAlignment="1" applyProtection="1">
      <alignment horizontal="center" vertical="center" wrapText="1"/>
      <protection locked="0"/>
    </xf>
    <xf numFmtId="168" fontId="7" fillId="0" borderId="3" xfId="1" applyNumberFormat="1" applyFont="1" applyFill="1" applyBorder="1" applyAlignment="1" applyProtection="1">
      <alignment horizontal="center" vertical="center" wrapText="1"/>
      <protection locked="0"/>
    </xf>
    <xf numFmtId="164" fontId="3" fillId="0" borderId="13" xfId="1" applyFont="1" applyFill="1" applyBorder="1" applyAlignment="1" applyProtection="1">
      <alignment horizontal="center" vertical="center"/>
      <protection locked="0"/>
    </xf>
    <xf numFmtId="164" fontId="5" fillId="0" borderId="14" xfId="1" applyFont="1" applyFill="1" applyBorder="1" applyAlignment="1" applyProtection="1">
      <alignment vertical="center" wrapText="1"/>
      <protection locked="0"/>
    </xf>
    <xf numFmtId="166" fontId="6" fillId="0" borderId="15" xfId="1" applyNumberFormat="1" applyFont="1" applyFill="1" applyBorder="1" applyAlignment="1" applyProtection="1">
      <alignment horizontal="center" vertical="center" wrapText="1"/>
      <protection locked="0"/>
    </xf>
    <xf numFmtId="0" fontId="0" fillId="0" borderId="16" xfId="0" applyFill="1" applyBorder="1"/>
    <xf numFmtId="164" fontId="5" fillId="0" borderId="5" xfId="1" applyFont="1" applyFill="1" applyBorder="1" applyAlignment="1" applyProtection="1">
      <alignment vertical="center" wrapText="1"/>
      <protection locked="0"/>
    </xf>
    <xf numFmtId="164" fontId="3" fillId="0" borderId="17" xfId="1" applyFont="1" applyFill="1" applyBorder="1" applyAlignment="1" applyProtection="1">
      <alignment horizontal="center" vertical="center"/>
      <protection locked="0"/>
    </xf>
    <xf numFmtId="164" fontId="5" fillId="0" borderId="18" xfId="1" applyFont="1" applyFill="1" applyBorder="1" applyAlignment="1" applyProtection="1">
      <alignment vertical="center" wrapText="1"/>
      <protection locked="0"/>
    </xf>
    <xf numFmtId="166" fontId="6" fillId="0" borderId="19" xfId="1" applyNumberFormat="1" applyFont="1" applyFill="1" applyBorder="1" applyAlignment="1" applyProtection="1">
      <alignment horizontal="center" vertical="center" wrapText="1"/>
      <protection locked="0"/>
    </xf>
    <xf numFmtId="166" fontId="6" fillId="0" borderId="18" xfId="1" applyNumberFormat="1" applyFont="1" applyFill="1" applyBorder="1" applyAlignment="1" applyProtection="1">
      <alignment vertical="center" wrapText="1"/>
      <protection locked="0"/>
    </xf>
    <xf numFmtId="0" fontId="0" fillId="0" borderId="20" xfId="0" applyFill="1" applyBorder="1"/>
    <xf numFmtId="166" fontId="6" fillId="0" borderId="21" xfId="1" applyNumberFormat="1" applyFont="1" applyFill="1" applyBorder="1" applyAlignment="1" applyProtection="1">
      <alignment horizontal="center" vertical="center" wrapText="1"/>
      <protection locked="0"/>
    </xf>
    <xf numFmtId="166" fontId="6" fillId="0" borderId="11" xfId="1" applyNumberFormat="1" applyFont="1" applyFill="1" applyBorder="1" applyAlignment="1" applyProtection="1">
      <alignment vertical="center" wrapText="1"/>
      <protection locked="0"/>
    </xf>
    <xf numFmtId="166" fontId="6" fillId="0" borderId="5" xfId="1" applyNumberFormat="1" applyFont="1" applyFill="1" applyBorder="1" applyAlignment="1" applyProtection="1">
      <alignment horizontal="center" vertical="center" wrapText="1"/>
      <protection locked="0"/>
    </xf>
    <xf numFmtId="164" fontId="2" fillId="0" borderId="15" xfId="1" applyFill="1" applyBorder="1" applyAlignment="1" applyProtection="1">
      <alignment horizontal="center" vertical="center" wrapText="1"/>
      <protection locked="0"/>
    </xf>
    <xf numFmtId="168" fontId="2" fillId="0" borderId="15" xfId="1" applyNumberFormat="1" applyFill="1" applyBorder="1" applyAlignment="1" applyProtection="1">
      <alignment horizontal="center" vertical="center" wrapText="1"/>
      <protection locked="0"/>
    </xf>
    <xf numFmtId="168" fontId="2" fillId="0" borderId="15" xfId="1" applyNumberFormat="1" applyFont="1" applyFill="1" applyBorder="1" applyAlignment="1" applyProtection="1">
      <alignment horizontal="center" vertical="center" wrapText="1"/>
      <protection locked="0"/>
    </xf>
    <xf numFmtId="168" fontId="7" fillId="0" borderId="15" xfId="1" applyNumberFormat="1" applyFont="1" applyFill="1" applyBorder="1" applyAlignment="1" applyProtection="1">
      <alignment horizontal="center" vertical="center" wrapText="1"/>
      <protection locked="0"/>
    </xf>
    <xf numFmtId="166" fontId="6" fillId="0" borderId="7" xfId="1" applyNumberFormat="1" applyFont="1" applyFill="1" applyBorder="1" applyAlignment="1" applyProtection="1">
      <alignment horizontal="center" vertical="center" wrapText="1"/>
      <protection locked="0"/>
    </xf>
    <xf numFmtId="166" fontId="6" fillId="0" borderId="12" xfId="1" applyNumberFormat="1" applyFont="1" applyFill="1" applyBorder="1" applyAlignment="1" applyProtection="1">
      <alignment vertical="center" wrapText="1"/>
      <protection locked="0"/>
    </xf>
    <xf numFmtId="164" fontId="2" fillId="0" borderId="19" xfId="1" applyFill="1" applyBorder="1" applyAlignment="1" applyProtection="1">
      <alignment horizontal="center" vertical="center" wrapText="1"/>
      <protection locked="0"/>
    </xf>
    <xf numFmtId="168" fontId="2" fillId="0" borderId="19" xfId="1" applyNumberFormat="1" applyFill="1" applyBorder="1" applyAlignment="1" applyProtection="1">
      <alignment horizontal="center" vertical="center" wrapText="1"/>
      <protection locked="0"/>
    </xf>
    <xf numFmtId="168" fontId="2" fillId="0" borderId="19" xfId="1" applyNumberFormat="1" applyFont="1" applyFill="1" applyBorder="1" applyAlignment="1" applyProtection="1">
      <alignment horizontal="center" vertical="center" wrapText="1"/>
      <protection locked="0"/>
    </xf>
    <xf numFmtId="168" fontId="7" fillId="0" borderId="19" xfId="1" applyNumberFormat="1" applyFont="1" applyFill="1" applyBorder="1" applyAlignment="1" applyProtection="1">
      <alignment horizontal="center" vertical="center" wrapText="1"/>
      <protection locked="0"/>
    </xf>
    <xf numFmtId="164" fontId="5" fillId="0" borderId="6" xfId="1" applyFont="1" applyBorder="1" applyAlignment="1" applyProtection="1">
      <alignment vertical="center" wrapText="1"/>
      <protection locked="0"/>
    </xf>
    <xf numFmtId="167" fontId="2" fillId="0" borderId="6" xfId="1" applyNumberFormat="1" applyBorder="1" applyAlignment="1" applyProtection="1">
      <alignment horizontal="center" vertical="center"/>
      <protection locked="0"/>
    </xf>
    <xf numFmtId="164" fontId="3" fillId="0" borderId="3" xfId="1" applyFont="1" applyBorder="1" applyAlignment="1" applyProtection="1">
      <alignment horizontal="center" vertical="center"/>
      <protection locked="0"/>
    </xf>
    <xf numFmtId="164" fontId="8" fillId="0" borderId="9" xfId="1" applyFont="1" applyBorder="1" applyAlignment="1" applyProtection="1">
      <alignment horizontal="left" vertical="center" wrapText="1"/>
      <protection locked="0"/>
    </xf>
    <xf numFmtId="168" fontId="2" fillId="0" borderId="18" xfId="1" applyNumberFormat="1" applyFill="1" applyBorder="1" applyAlignment="1" applyProtection="1">
      <alignment horizontal="center" vertical="center" wrapText="1"/>
      <protection locked="0"/>
    </xf>
    <xf numFmtId="167" fontId="2" fillId="0" borderId="3" xfId="1" applyNumberFormat="1" applyBorder="1" applyAlignment="1" applyProtection="1">
      <alignment horizontal="center" vertical="center"/>
      <protection locked="0"/>
    </xf>
    <xf numFmtId="167" fontId="2" fillId="0" borderId="13" xfId="1" applyNumberFormat="1" applyBorder="1" applyAlignment="1" applyProtection="1">
      <alignment horizontal="center" vertical="center"/>
      <protection locked="0"/>
    </xf>
    <xf numFmtId="168" fontId="2" fillId="0" borderId="22" xfId="1" applyNumberFormat="1" applyFill="1" applyBorder="1" applyAlignment="1" applyProtection="1">
      <alignment horizontal="center" vertical="center" wrapText="1"/>
      <protection locked="0"/>
    </xf>
    <xf numFmtId="164" fontId="3" fillId="0" borderId="8" xfId="1" applyFont="1" applyFill="1" applyBorder="1" applyAlignment="1" applyProtection="1">
      <alignment horizontal="center" vertical="center"/>
      <protection locked="0"/>
    </xf>
    <xf numFmtId="164" fontId="8" fillId="0" borderId="4" xfId="1" applyFont="1" applyFill="1" applyBorder="1" applyAlignment="1" applyProtection="1">
      <alignment horizontal="left" vertical="center" wrapText="1"/>
      <protection locked="0"/>
    </xf>
    <xf numFmtId="168" fontId="2" fillId="0" borderId="23" xfId="1" applyNumberFormat="1" applyFill="1" applyBorder="1" applyAlignment="1" applyProtection="1">
      <alignment horizontal="center" vertical="center" wrapText="1"/>
      <protection locked="0"/>
    </xf>
    <xf numFmtId="167" fontId="2" fillId="0" borderId="6" xfId="1" applyNumberFormat="1" applyFill="1" applyBorder="1" applyAlignment="1" applyProtection="1">
      <alignment horizontal="center" vertical="center" wrapText="1"/>
      <protection locked="0"/>
    </xf>
    <xf numFmtId="166" fontId="6" fillId="0" borderId="12" xfId="1" applyNumberFormat="1" applyFont="1" applyFill="1" applyBorder="1" applyAlignment="1" applyProtection="1">
      <alignment horizontal="center" vertical="center" wrapText="1"/>
      <protection locked="0"/>
    </xf>
    <xf numFmtId="167" fontId="2" fillId="0" borderId="9" xfId="1" applyNumberFormat="1" applyBorder="1" applyAlignment="1" applyProtection="1">
      <alignment horizontal="center" vertical="center"/>
      <protection locked="0"/>
    </xf>
    <xf numFmtId="166" fontId="6" fillId="0" borderId="11" xfId="1" applyNumberFormat="1" applyFont="1" applyFill="1" applyBorder="1" applyAlignment="1" applyProtection="1">
      <alignment horizontal="center" vertical="center" wrapText="1"/>
      <protection locked="0"/>
    </xf>
    <xf numFmtId="168" fontId="2" fillId="0" borderId="14" xfId="1" applyNumberFormat="1" applyFill="1" applyBorder="1" applyAlignment="1" applyProtection="1">
      <alignment horizontal="center" vertical="center" wrapText="1"/>
      <protection locked="0"/>
    </xf>
    <xf numFmtId="168" fontId="2" fillId="0" borderId="11" xfId="1" applyNumberFormat="1" applyFont="1" applyFill="1" applyBorder="1" applyAlignment="1" applyProtection="1">
      <alignment horizontal="center" vertical="center" wrapText="1"/>
      <protection locked="0"/>
    </xf>
    <xf numFmtId="168" fontId="7" fillId="0" borderId="11" xfId="1" applyNumberFormat="1" applyFont="1" applyFill="1" applyBorder="1" applyAlignment="1" applyProtection="1">
      <alignment horizontal="center" vertical="center" wrapText="1"/>
      <protection locked="0"/>
    </xf>
    <xf numFmtId="168" fontId="1" fillId="0" borderId="0" xfId="0" applyNumberFormat="1" applyFont="1"/>
    <xf numFmtId="164" fontId="5" fillId="0" borderId="12" xfId="1" applyFont="1" applyFill="1" applyBorder="1" applyAlignment="1" applyProtection="1">
      <alignment vertical="center" wrapText="1"/>
      <protection locked="0"/>
    </xf>
    <xf numFmtId="166" fontId="6" fillId="0" borderId="4" xfId="1" applyNumberFormat="1" applyFont="1" applyFill="1" applyBorder="1" applyAlignment="1" applyProtection="1">
      <alignment horizontal="center" vertical="center" wrapText="1"/>
      <protection locked="0"/>
    </xf>
    <xf numFmtId="0" fontId="0" fillId="5" borderId="0" xfId="0" applyFill="1"/>
    <xf numFmtId="166" fontId="6" fillId="5" borderId="1" xfId="1" applyNumberFormat="1" applyFont="1" applyFill="1" applyBorder="1" applyAlignment="1" applyProtection="1">
      <alignment horizontal="center" vertical="center" wrapText="1"/>
      <protection locked="0"/>
    </xf>
    <xf numFmtId="166" fontId="6" fillId="6" borderId="1" xfId="1" applyNumberFormat="1" applyFont="1" applyFill="1" applyBorder="1" applyAlignment="1" applyProtection="1">
      <alignment horizontal="center" vertical="center" wrapText="1"/>
      <protection locked="0"/>
    </xf>
    <xf numFmtId="166" fontId="6" fillId="5" borderId="3" xfId="1" applyNumberFormat="1" applyFont="1" applyFill="1" applyBorder="1" applyAlignment="1" applyProtection="1">
      <alignment horizontal="center" vertical="center" wrapText="1"/>
      <protection locked="0"/>
    </xf>
    <xf numFmtId="164" fontId="2" fillId="5" borderId="1" xfId="1" applyFill="1" applyBorder="1" applyAlignment="1" applyProtection="1">
      <alignment horizontal="center" vertical="center" wrapText="1"/>
      <protection locked="0"/>
    </xf>
    <xf numFmtId="164" fontId="2" fillId="5" borderId="3" xfId="1" applyFill="1" applyBorder="1" applyAlignment="1" applyProtection="1">
      <alignment horizontal="center" vertical="center" wrapText="1"/>
      <protection locked="0"/>
    </xf>
    <xf numFmtId="164" fontId="2" fillId="5" borderId="14" xfId="1" applyFill="1" applyBorder="1" applyAlignment="1" applyProtection="1">
      <alignment horizontal="center" vertical="center" wrapText="1"/>
      <protection locked="0"/>
    </xf>
    <xf numFmtId="164" fontId="2" fillId="5" borderId="18" xfId="1" applyFill="1" applyBorder="1" applyAlignment="1" applyProtection="1">
      <alignment horizontal="center" vertical="center" wrapText="1"/>
      <protection locked="0"/>
    </xf>
    <xf numFmtId="164" fontId="4" fillId="7" borderId="1" xfId="1" applyFont="1" applyFill="1" applyBorder="1" applyAlignment="1" applyProtection="1">
      <alignment horizontal="center" vertical="center" wrapText="1"/>
      <protection locked="0"/>
    </xf>
    <xf numFmtId="0" fontId="14" fillId="0" borderId="0" xfId="0" applyFont="1"/>
    <xf numFmtId="164" fontId="5" fillId="0" borderId="11" xfId="1" applyFont="1" applyFill="1" applyBorder="1" applyAlignment="1" applyProtection="1">
      <alignment vertical="center" wrapText="1"/>
      <protection locked="0"/>
    </xf>
    <xf numFmtId="164" fontId="2" fillId="0" borderId="11" xfId="1" applyFill="1" applyBorder="1" applyAlignment="1" applyProtection="1">
      <alignment horizontal="center" vertical="center" wrapText="1"/>
      <protection locked="0"/>
    </xf>
    <xf numFmtId="168" fontId="2" fillId="0" borderId="11" xfId="1" applyNumberFormat="1" applyFill="1" applyBorder="1" applyAlignment="1" applyProtection="1">
      <alignment horizontal="center" vertical="center" wrapText="1"/>
      <protection locked="0"/>
    </xf>
    <xf numFmtId="0" fontId="0" fillId="0" borderId="0" xfId="0" applyFill="1" applyBorder="1"/>
    <xf numFmtId="0" fontId="0" fillId="0" borderId="0" xfId="0" applyFill="1" applyBorder="1" applyAlignment="1">
      <alignment horizontal="left" vertical="center"/>
    </xf>
    <xf numFmtId="0" fontId="0" fillId="0" borderId="0" xfId="0" applyBorder="1"/>
    <xf numFmtId="166" fontId="6" fillId="0" borderId="25" xfId="1" applyNumberFormat="1" applyFont="1" applyFill="1" applyBorder="1" applyAlignment="1" applyProtection="1">
      <alignment vertical="center" wrapText="1"/>
      <protection locked="0"/>
    </xf>
    <xf numFmtId="164" fontId="2" fillId="5" borderId="7" xfId="1" applyFill="1" applyBorder="1" applyAlignment="1" applyProtection="1">
      <alignment horizontal="center" vertical="center" wrapText="1"/>
      <protection locked="0"/>
    </xf>
    <xf numFmtId="164" fontId="2" fillId="0" borderId="8" xfId="1" applyFill="1" applyBorder="1" applyAlignment="1" applyProtection="1">
      <alignment horizontal="center" vertical="center" wrapText="1"/>
      <protection locked="0"/>
    </xf>
    <xf numFmtId="168" fontId="2" fillId="0" borderId="8" xfId="1" applyNumberFormat="1" applyFill="1" applyBorder="1" applyAlignment="1" applyProtection="1">
      <alignment horizontal="center" vertical="center" wrapText="1"/>
      <protection locked="0"/>
    </xf>
    <xf numFmtId="166" fontId="6" fillId="0" borderId="8" xfId="1" applyNumberFormat="1" applyFont="1" applyFill="1" applyBorder="1" applyAlignment="1" applyProtection="1">
      <alignment horizontal="center" vertical="center" wrapText="1"/>
      <protection locked="0"/>
    </xf>
    <xf numFmtId="168" fontId="2" fillId="0" borderId="8" xfId="1" applyNumberFormat="1" applyFont="1" applyFill="1" applyBorder="1" applyAlignment="1" applyProtection="1">
      <alignment horizontal="center" vertical="center" wrapText="1"/>
      <protection locked="0"/>
    </xf>
    <xf numFmtId="168" fontId="7" fillId="0" borderId="8" xfId="1" applyNumberFormat="1" applyFont="1" applyFill="1" applyBorder="1" applyAlignment="1" applyProtection="1">
      <alignment horizontal="center" vertical="center" wrapText="1"/>
      <protection locked="0"/>
    </xf>
    <xf numFmtId="164" fontId="3" fillId="0" borderId="26" xfId="1" applyFont="1" applyFill="1" applyBorder="1" applyAlignment="1" applyProtection="1">
      <alignment horizontal="center" vertical="center"/>
      <protection locked="0"/>
    </xf>
    <xf numFmtId="164" fontId="5" fillId="0" borderId="19" xfId="1" applyFont="1" applyFill="1" applyBorder="1" applyAlignment="1" applyProtection="1">
      <alignment vertical="center" wrapText="1"/>
      <protection locked="0"/>
    </xf>
    <xf numFmtId="164" fontId="3" fillId="0" borderId="28" xfId="1" applyFont="1" applyBorder="1" applyAlignment="1" applyProtection="1">
      <alignment horizontal="center" vertical="center"/>
      <protection locked="0"/>
    </xf>
    <xf numFmtId="164" fontId="3" fillId="0" borderId="29" xfId="1" applyFont="1" applyBorder="1" applyAlignment="1" applyProtection="1">
      <alignment horizontal="center" vertical="center"/>
      <protection locked="0"/>
    </xf>
    <xf numFmtId="164" fontId="5" fillId="0" borderId="30" xfId="1" applyFont="1" applyBorder="1" applyAlignment="1" applyProtection="1">
      <alignment vertical="center" wrapText="1"/>
      <protection locked="0"/>
    </xf>
    <xf numFmtId="167" fontId="2" fillId="0" borderId="30" xfId="1" applyNumberFormat="1" applyBorder="1" applyAlignment="1" applyProtection="1">
      <alignment horizontal="center" vertical="center"/>
      <protection locked="0"/>
    </xf>
    <xf numFmtId="0" fontId="0" fillId="0" borderId="0" xfId="0" applyFill="1" applyBorder="1" applyAlignment="1">
      <alignment horizontal="center" vertical="center"/>
    </xf>
    <xf numFmtId="168" fontId="2" fillId="0" borderId="31" xfId="1" applyNumberFormat="1" applyFill="1" applyBorder="1" applyAlignment="1" applyProtection="1">
      <alignment horizontal="center" vertical="center" wrapText="1"/>
      <protection locked="0"/>
    </xf>
    <xf numFmtId="168" fontId="2" fillId="0" borderId="7" xfId="1" applyNumberFormat="1" applyFill="1" applyBorder="1" applyAlignment="1" applyProtection="1">
      <alignment horizontal="center" vertical="center" wrapText="1"/>
      <protection locked="0"/>
    </xf>
    <xf numFmtId="164" fontId="8" fillId="0" borderId="18" xfId="1" applyFont="1" applyFill="1" applyBorder="1" applyAlignment="1" applyProtection="1">
      <alignment horizontal="left" vertical="center" wrapText="1"/>
      <protection locked="0"/>
    </xf>
    <xf numFmtId="164" fontId="5" fillId="0" borderId="0" xfId="1" applyFont="1" applyFill="1" applyBorder="1" applyAlignment="1" applyProtection="1">
      <alignment vertical="center" wrapText="1"/>
      <protection locked="0"/>
    </xf>
    <xf numFmtId="0" fontId="0" fillId="0" borderId="0" xfId="0" applyFill="1" applyAlignment="1">
      <alignment horizontal="center" vertical="center"/>
    </xf>
    <xf numFmtId="168" fontId="2" fillId="0" borderId="16" xfId="1" applyNumberFormat="1" applyFill="1" applyBorder="1" applyAlignment="1" applyProtection="1">
      <alignment horizontal="center" vertical="center" wrapText="1"/>
      <protection locked="0"/>
    </xf>
    <xf numFmtId="168" fontId="7" fillId="0" borderId="18" xfId="1" applyNumberFormat="1" applyFont="1" applyFill="1" applyBorder="1" applyAlignment="1" applyProtection="1">
      <alignment horizontal="center" vertical="center" wrapText="1"/>
      <protection locked="0"/>
    </xf>
    <xf numFmtId="164" fontId="2" fillId="0" borderId="18" xfId="1" applyFill="1" applyBorder="1" applyAlignment="1" applyProtection="1">
      <alignment horizontal="center" vertical="center" wrapText="1"/>
      <protection locked="0"/>
    </xf>
    <xf numFmtId="164" fontId="3" fillId="3" borderId="27" xfId="1" applyFont="1" applyFill="1" applyBorder="1" applyAlignment="1" applyProtection="1">
      <alignment horizontal="center" vertical="center"/>
      <protection locked="0"/>
    </xf>
    <xf numFmtId="164" fontId="3" fillId="3" borderId="24" xfId="1" applyFont="1" applyFill="1" applyBorder="1" applyAlignment="1" applyProtection="1">
      <alignment horizontal="center" vertical="center"/>
      <protection locked="0"/>
    </xf>
    <xf numFmtId="164" fontId="3" fillId="3" borderId="32" xfId="1" applyFont="1" applyFill="1" applyBorder="1" applyAlignment="1" applyProtection="1">
      <alignment horizontal="center" vertical="center"/>
      <protection locked="0"/>
    </xf>
    <xf numFmtId="164" fontId="3" fillId="3" borderId="33" xfId="1" applyFont="1" applyFill="1" applyBorder="1" applyAlignment="1" applyProtection="1">
      <alignment horizontal="center" vertical="center"/>
      <protection locked="0"/>
    </xf>
    <xf numFmtId="164" fontId="3" fillId="3" borderId="9" xfId="1" applyFont="1" applyFill="1" applyBorder="1" applyAlignment="1" applyProtection="1">
      <alignment horizontal="center" vertical="center"/>
      <protection locked="0"/>
    </xf>
    <xf numFmtId="164" fontId="3" fillId="3" borderId="10" xfId="1" applyFont="1" applyFill="1" applyBorder="1" applyAlignment="1" applyProtection="1">
      <alignment horizontal="center" vertical="center"/>
      <protection locked="0"/>
    </xf>
    <xf numFmtId="0" fontId="1" fillId="0" borderId="0" xfId="0" applyFont="1" applyAlignment="1">
      <alignment horizontal="center" wrapText="1"/>
    </xf>
    <xf numFmtId="0" fontId="1" fillId="0" borderId="0" xfId="0" applyFont="1" applyAlignment="1">
      <alignment horizontal="center"/>
    </xf>
    <xf numFmtId="164" fontId="3" fillId="3" borderId="21" xfId="1" applyFont="1" applyFill="1" applyBorder="1" applyAlignment="1" applyProtection="1">
      <alignment horizontal="center" vertical="center"/>
      <protection locked="0"/>
    </xf>
  </cellXfs>
  <cellStyles count="2">
    <cellStyle name="Excel Built-in Normal" xfId="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1"/>
  <sheetViews>
    <sheetView tabSelected="1" topLeftCell="B177" zoomScale="120" zoomScaleNormal="120" workbookViewId="0">
      <selection activeCell="K191" sqref="K191"/>
    </sheetView>
  </sheetViews>
  <sheetFormatPr defaultRowHeight="15"/>
  <cols>
    <col min="1" max="1" width="12.28515625" customWidth="1"/>
    <col min="2" max="2" width="61.28515625" customWidth="1"/>
    <col min="3" max="3" width="11.5703125" customWidth="1"/>
    <col min="4" max="4" width="12.140625" customWidth="1"/>
    <col min="5" max="5" width="13.5703125" style="96" customWidth="1"/>
    <col min="6" max="6" width="10.28515625" customWidth="1"/>
    <col min="7" max="7" width="13.140625" customWidth="1"/>
    <col min="8" max="8" width="11.28515625" customWidth="1"/>
    <col min="9" max="9" width="14.42578125" customWidth="1"/>
    <col min="10" max="10" width="13.7109375" customWidth="1"/>
    <col min="11" max="11" width="16" customWidth="1"/>
    <col min="12" max="12" width="43.28515625" customWidth="1"/>
    <col min="13" max="13" width="14.42578125" bestFit="1" customWidth="1"/>
  </cols>
  <sheetData>
    <row r="1" spans="1:13" ht="47.25" customHeight="1">
      <c r="A1" s="140" t="s">
        <v>257</v>
      </c>
      <c r="B1" s="141"/>
      <c r="C1" s="141"/>
      <c r="D1" s="141"/>
      <c r="E1" s="141"/>
      <c r="F1" s="141"/>
      <c r="G1" s="141"/>
      <c r="H1" s="141"/>
      <c r="I1" s="141"/>
      <c r="J1" s="141"/>
      <c r="K1" s="141"/>
      <c r="L1" s="22"/>
      <c r="M1" s="22"/>
    </row>
    <row r="2" spans="1:13" ht="16.5" customHeight="1"/>
    <row r="3" spans="1:13" ht="15.75" customHeight="1"/>
    <row r="4" spans="1:13" ht="57" customHeight="1">
      <c r="A4" s="23" t="s">
        <v>0</v>
      </c>
      <c r="B4" s="24" t="s">
        <v>1</v>
      </c>
      <c r="C4" s="25" t="s">
        <v>2</v>
      </c>
      <c r="D4" s="24" t="s">
        <v>259</v>
      </c>
      <c r="E4" s="104" t="s">
        <v>3</v>
      </c>
      <c r="F4" s="24" t="s">
        <v>4</v>
      </c>
      <c r="G4" s="24" t="s">
        <v>5</v>
      </c>
      <c r="H4" s="26" t="s">
        <v>6</v>
      </c>
      <c r="I4" s="26" t="s">
        <v>260</v>
      </c>
      <c r="J4" s="26" t="s">
        <v>262</v>
      </c>
      <c r="K4" s="26" t="s">
        <v>261</v>
      </c>
    </row>
    <row r="5" spans="1:13" ht="32.25" customHeight="1">
      <c r="A5" s="138" t="s">
        <v>258</v>
      </c>
      <c r="B5" s="139"/>
      <c r="C5" s="139"/>
      <c r="D5" s="139"/>
      <c r="E5" s="139"/>
      <c r="F5" s="139"/>
      <c r="G5" s="139"/>
      <c r="H5" s="139"/>
      <c r="I5" s="139"/>
      <c r="J5" s="139"/>
      <c r="K5" s="139"/>
    </row>
    <row r="6" spans="1:13" ht="203.25" customHeight="1">
      <c r="A6" s="1" t="s">
        <v>7</v>
      </c>
      <c r="B6" s="2" t="s">
        <v>8</v>
      </c>
      <c r="C6" s="3" t="s">
        <v>9</v>
      </c>
      <c r="D6" s="4">
        <v>3500</v>
      </c>
      <c r="E6" s="97">
        <v>2000</v>
      </c>
      <c r="F6" s="4"/>
      <c r="G6" s="3"/>
      <c r="H6" s="27">
        <v>8</v>
      </c>
      <c r="I6" s="4">
        <f>D6+E6</f>
        <v>5500</v>
      </c>
      <c r="J6" s="27">
        <f>I6*H6</f>
        <v>44000</v>
      </c>
      <c r="K6" s="28">
        <f>J6*3</f>
        <v>132000</v>
      </c>
    </row>
    <row r="7" spans="1:13" ht="76.5">
      <c r="A7" s="1" t="s">
        <v>10</v>
      </c>
      <c r="B7" s="5" t="s">
        <v>11</v>
      </c>
      <c r="C7" s="6" t="s">
        <v>9</v>
      </c>
      <c r="D7" s="4">
        <v>100</v>
      </c>
      <c r="E7" s="98">
        <v>10000</v>
      </c>
      <c r="F7" s="10">
        <v>10000</v>
      </c>
      <c r="G7" s="11">
        <v>1000</v>
      </c>
      <c r="H7" s="27">
        <v>1.7</v>
      </c>
      <c r="I7" s="4">
        <f>D7+E7+F7+G7</f>
        <v>21100</v>
      </c>
      <c r="J7" s="27">
        <f>H7*I7</f>
        <v>35870</v>
      </c>
      <c r="K7" s="28">
        <f t="shared" ref="K7:K22" si="0">J7*3</f>
        <v>107610</v>
      </c>
    </row>
    <row r="8" spans="1:13" ht="76.5">
      <c r="A8" s="1" t="s">
        <v>12</v>
      </c>
      <c r="B8" s="7" t="s">
        <v>13</v>
      </c>
      <c r="C8" s="6" t="s">
        <v>9</v>
      </c>
      <c r="D8" s="4">
        <v>600</v>
      </c>
      <c r="E8" s="98">
        <v>300</v>
      </c>
      <c r="F8" s="10"/>
      <c r="G8" s="11"/>
      <c r="H8" s="27">
        <v>6</v>
      </c>
      <c r="I8" s="4">
        <f>D8+E8</f>
        <v>900</v>
      </c>
      <c r="J8" s="27">
        <f>I8*H8</f>
        <v>5400</v>
      </c>
      <c r="K8" s="28">
        <f t="shared" si="0"/>
        <v>16200</v>
      </c>
    </row>
    <row r="9" spans="1:13" ht="76.5">
      <c r="A9" s="1" t="s">
        <v>14</v>
      </c>
      <c r="B9" s="7" t="s">
        <v>15</v>
      </c>
      <c r="C9" s="6" t="s">
        <v>9</v>
      </c>
      <c r="D9" s="4">
        <v>750</v>
      </c>
      <c r="E9" s="98">
        <v>450</v>
      </c>
      <c r="F9" s="10">
        <v>1200</v>
      </c>
      <c r="G9" s="11"/>
      <c r="H9" s="27">
        <v>6.2</v>
      </c>
      <c r="I9" s="4">
        <f>D9+E9+F9</f>
        <v>2400</v>
      </c>
      <c r="J9" s="27">
        <f>I9*H9</f>
        <v>14880</v>
      </c>
      <c r="K9" s="28">
        <f t="shared" si="0"/>
        <v>44640</v>
      </c>
    </row>
    <row r="10" spans="1:13" s="30" customFormat="1" ht="76.5">
      <c r="A10" s="29" t="s">
        <v>18</v>
      </c>
      <c r="B10" s="12" t="s">
        <v>16</v>
      </c>
      <c r="C10" s="6" t="s">
        <v>17</v>
      </c>
      <c r="D10" s="4">
        <v>750</v>
      </c>
      <c r="E10" s="98">
        <v>450</v>
      </c>
      <c r="F10" s="10">
        <v>1200</v>
      </c>
      <c r="G10" s="11"/>
      <c r="H10" s="27">
        <v>9.4</v>
      </c>
      <c r="I10" s="4">
        <f>D10+E10+F10</f>
        <v>2400</v>
      </c>
      <c r="J10" s="27">
        <f t="shared" ref="J10:J22" si="1">H10*I10</f>
        <v>22560</v>
      </c>
      <c r="K10" s="28">
        <f t="shared" si="0"/>
        <v>67680</v>
      </c>
    </row>
    <row r="11" spans="1:13" ht="89.25">
      <c r="A11" s="1" t="s">
        <v>20</v>
      </c>
      <c r="B11" s="5" t="s">
        <v>19</v>
      </c>
      <c r="C11" s="6" t="s">
        <v>17</v>
      </c>
      <c r="D11" s="4">
        <v>30</v>
      </c>
      <c r="E11" s="98">
        <v>12000</v>
      </c>
      <c r="F11" s="10">
        <v>1200</v>
      </c>
      <c r="G11" s="11"/>
      <c r="H11" s="27">
        <v>7.9</v>
      </c>
      <c r="I11" s="4">
        <f>E11+D11+F11</f>
        <v>13230</v>
      </c>
      <c r="J11" s="27">
        <f>H11*I11</f>
        <v>104517</v>
      </c>
      <c r="K11" s="28">
        <f t="shared" si="0"/>
        <v>313551</v>
      </c>
    </row>
    <row r="12" spans="1:13" ht="89.25">
      <c r="A12" s="1" t="s">
        <v>22</v>
      </c>
      <c r="B12" s="7" t="s">
        <v>21</v>
      </c>
      <c r="C12" s="8" t="s">
        <v>17</v>
      </c>
      <c r="D12" s="4"/>
      <c r="E12" s="98">
        <v>6000</v>
      </c>
      <c r="F12" s="10">
        <v>1200</v>
      </c>
      <c r="G12" s="11"/>
      <c r="H12" s="27">
        <v>7</v>
      </c>
      <c r="I12" s="4">
        <f>E12+F12</f>
        <v>7200</v>
      </c>
      <c r="J12" s="27">
        <f t="shared" si="1"/>
        <v>50400</v>
      </c>
      <c r="K12" s="28">
        <f t="shared" si="0"/>
        <v>151200</v>
      </c>
    </row>
    <row r="13" spans="1:13" ht="76.5">
      <c r="A13" s="1" t="s">
        <v>24</v>
      </c>
      <c r="B13" s="7" t="s">
        <v>23</v>
      </c>
      <c r="C13" s="8" t="s">
        <v>9</v>
      </c>
      <c r="D13" s="4">
        <v>300</v>
      </c>
      <c r="E13" s="98">
        <v>200</v>
      </c>
      <c r="F13" s="10"/>
      <c r="G13" s="11"/>
      <c r="H13" s="27">
        <v>4</v>
      </c>
      <c r="I13" s="4">
        <f>D13+E13</f>
        <v>500</v>
      </c>
      <c r="J13" s="27">
        <f t="shared" si="1"/>
        <v>2000</v>
      </c>
      <c r="K13" s="28">
        <f t="shared" si="0"/>
        <v>6000</v>
      </c>
    </row>
    <row r="14" spans="1:13" ht="76.5">
      <c r="A14" s="1" t="s">
        <v>27</v>
      </c>
      <c r="B14" s="7" t="s">
        <v>25</v>
      </c>
      <c r="C14" s="8" t="s">
        <v>9</v>
      </c>
      <c r="D14" s="4">
        <v>30</v>
      </c>
      <c r="E14" s="98">
        <v>1000</v>
      </c>
      <c r="F14" s="10">
        <v>6200</v>
      </c>
      <c r="G14" s="11"/>
      <c r="H14" s="27">
        <v>3.5</v>
      </c>
      <c r="I14" s="4">
        <f>E14+F14+D14</f>
        <v>7230</v>
      </c>
      <c r="J14" s="27">
        <f t="shared" si="1"/>
        <v>25305</v>
      </c>
      <c r="K14" s="28">
        <f t="shared" si="0"/>
        <v>75915</v>
      </c>
    </row>
    <row r="15" spans="1:13" ht="156.75" customHeight="1">
      <c r="A15" s="29" t="s">
        <v>29</v>
      </c>
      <c r="B15" s="12" t="s">
        <v>26</v>
      </c>
      <c r="C15" s="13" t="s">
        <v>17</v>
      </c>
      <c r="D15" s="4">
        <v>30</v>
      </c>
      <c r="E15" s="98">
        <v>1000</v>
      </c>
      <c r="F15" s="10">
        <v>6200</v>
      </c>
      <c r="G15" s="11"/>
      <c r="H15" s="27">
        <v>6.5</v>
      </c>
      <c r="I15" s="4">
        <f>D15+E15+F15</f>
        <v>7230</v>
      </c>
      <c r="J15" s="27">
        <f t="shared" si="1"/>
        <v>46995</v>
      </c>
      <c r="K15" s="28">
        <f t="shared" si="0"/>
        <v>140985</v>
      </c>
    </row>
    <row r="16" spans="1:13" ht="76.5">
      <c r="A16" s="1" t="s">
        <v>31</v>
      </c>
      <c r="B16" s="7" t="s">
        <v>28</v>
      </c>
      <c r="C16" s="13" t="s">
        <v>9</v>
      </c>
      <c r="D16" s="4">
        <v>3500</v>
      </c>
      <c r="E16" s="98">
        <v>1600</v>
      </c>
      <c r="F16" s="10"/>
      <c r="G16" s="11">
        <v>500</v>
      </c>
      <c r="H16" s="27">
        <v>3.5</v>
      </c>
      <c r="I16" s="4">
        <f>D16+E16+G16</f>
        <v>5600</v>
      </c>
      <c r="J16" s="27">
        <f t="shared" si="1"/>
        <v>19600</v>
      </c>
      <c r="K16" s="28">
        <f t="shared" si="0"/>
        <v>58800</v>
      </c>
    </row>
    <row r="17" spans="1:11" ht="76.5">
      <c r="A17" s="1" t="s">
        <v>33</v>
      </c>
      <c r="B17" s="7" t="s">
        <v>30</v>
      </c>
      <c r="C17" s="8" t="s">
        <v>9</v>
      </c>
      <c r="D17" s="4">
        <v>400</v>
      </c>
      <c r="E17" s="98">
        <v>200</v>
      </c>
      <c r="F17" s="10">
        <v>200</v>
      </c>
      <c r="G17" s="11"/>
      <c r="H17" s="27">
        <v>3.4</v>
      </c>
      <c r="I17" s="4">
        <f>D17+E17+F17</f>
        <v>800</v>
      </c>
      <c r="J17" s="27">
        <f t="shared" si="1"/>
        <v>2720</v>
      </c>
      <c r="K17" s="28">
        <f t="shared" si="0"/>
        <v>8160</v>
      </c>
    </row>
    <row r="18" spans="1:11" ht="89.25">
      <c r="A18" s="1" t="s">
        <v>35</v>
      </c>
      <c r="B18" s="7" t="s">
        <v>32</v>
      </c>
      <c r="C18" s="8" t="s">
        <v>9</v>
      </c>
      <c r="D18" s="4">
        <v>600</v>
      </c>
      <c r="E18" s="98">
        <v>7000</v>
      </c>
      <c r="F18" s="10">
        <v>1600</v>
      </c>
      <c r="G18" s="11"/>
      <c r="H18" s="27">
        <v>8.7200000000000006</v>
      </c>
      <c r="I18" s="4">
        <f>D18+E18+F18</f>
        <v>9200</v>
      </c>
      <c r="J18" s="27">
        <f t="shared" si="1"/>
        <v>80224</v>
      </c>
      <c r="K18" s="28">
        <f t="shared" si="0"/>
        <v>240672</v>
      </c>
    </row>
    <row r="19" spans="1:11" ht="89.25">
      <c r="A19" s="1" t="s">
        <v>37</v>
      </c>
      <c r="B19" s="7" t="s">
        <v>34</v>
      </c>
      <c r="C19" s="8" t="s">
        <v>9</v>
      </c>
      <c r="D19" s="4">
        <v>400</v>
      </c>
      <c r="E19" s="98">
        <v>3000</v>
      </c>
      <c r="F19" s="10"/>
      <c r="G19" s="11"/>
      <c r="H19" s="27">
        <v>8.7200000000000006</v>
      </c>
      <c r="I19" s="4">
        <f>D19+E19</f>
        <v>3400</v>
      </c>
      <c r="J19" s="27">
        <f t="shared" si="1"/>
        <v>29648.000000000004</v>
      </c>
      <c r="K19" s="28">
        <f t="shared" si="0"/>
        <v>88944.000000000015</v>
      </c>
    </row>
    <row r="20" spans="1:11" ht="76.5">
      <c r="A20" s="1" t="s">
        <v>39</v>
      </c>
      <c r="B20" s="7" t="s">
        <v>36</v>
      </c>
      <c r="C20" s="8" t="s">
        <v>9</v>
      </c>
      <c r="D20" s="4"/>
      <c r="E20" s="98">
        <v>1500</v>
      </c>
      <c r="F20" s="10"/>
      <c r="G20" s="11"/>
      <c r="H20" s="27">
        <v>2.5</v>
      </c>
      <c r="I20" s="4">
        <f>E20</f>
        <v>1500</v>
      </c>
      <c r="J20" s="27">
        <f t="shared" si="1"/>
        <v>3750</v>
      </c>
      <c r="K20" s="28">
        <f t="shared" si="0"/>
        <v>11250</v>
      </c>
    </row>
    <row r="21" spans="1:11" ht="63.75">
      <c r="A21" s="1" t="s">
        <v>41</v>
      </c>
      <c r="B21" s="7" t="s">
        <v>38</v>
      </c>
      <c r="C21" s="8" t="s">
        <v>9</v>
      </c>
      <c r="D21" s="4"/>
      <c r="E21" s="98">
        <v>400</v>
      </c>
      <c r="F21" s="10"/>
      <c r="G21" s="11">
        <v>500</v>
      </c>
      <c r="H21" s="27">
        <v>6</v>
      </c>
      <c r="I21" s="4">
        <f>E21+G21</f>
        <v>900</v>
      </c>
      <c r="J21" s="27">
        <f t="shared" si="1"/>
        <v>5400</v>
      </c>
      <c r="K21" s="28">
        <f t="shared" si="0"/>
        <v>16200</v>
      </c>
    </row>
    <row r="22" spans="1:11" ht="76.5">
      <c r="A22" s="1" t="s">
        <v>43</v>
      </c>
      <c r="B22" s="7" t="s">
        <v>40</v>
      </c>
      <c r="C22" s="8" t="s">
        <v>9</v>
      </c>
      <c r="D22" s="4">
        <v>100</v>
      </c>
      <c r="E22" s="98">
        <v>50</v>
      </c>
      <c r="F22" s="10"/>
      <c r="G22" s="11"/>
      <c r="H22" s="27">
        <v>4.5</v>
      </c>
      <c r="I22" s="4">
        <f>D22+E22</f>
        <v>150</v>
      </c>
      <c r="J22" s="27">
        <f t="shared" si="1"/>
        <v>675</v>
      </c>
      <c r="K22" s="28">
        <f t="shared" si="0"/>
        <v>2025</v>
      </c>
    </row>
    <row r="23" spans="1:11" ht="51">
      <c r="A23" s="1" t="s">
        <v>45</v>
      </c>
      <c r="B23" s="7" t="s">
        <v>42</v>
      </c>
      <c r="C23" s="8" t="s">
        <v>9</v>
      </c>
      <c r="D23" s="4">
        <v>100</v>
      </c>
      <c r="E23" s="98">
        <v>50</v>
      </c>
      <c r="F23" s="10"/>
      <c r="G23" s="11"/>
      <c r="H23" s="27">
        <v>4.2</v>
      </c>
      <c r="I23" s="4">
        <f>D23+E23</f>
        <v>150</v>
      </c>
      <c r="J23" s="27">
        <f t="shared" ref="J23:J24" si="2">H23*I23</f>
        <v>630</v>
      </c>
      <c r="K23" s="28">
        <f t="shared" ref="K23:K31" si="3">J23*3</f>
        <v>1890</v>
      </c>
    </row>
    <row r="24" spans="1:11" s="30" customFormat="1" ht="76.5">
      <c r="A24" s="29" t="s">
        <v>47</v>
      </c>
      <c r="B24" s="12" t="s">
        <v>44</v>
      </c>
      <c r="C24" s="13" t="s">
        <v>9</v>
      </c>
      <c r="D24" s="31"/>
      <c r="E24" s="97">
        <v>3000</v>
      </c>
      <c r="F24" s="31">
        <v>300</v>
      </c>
      <c r="G24" s="32"/>
      <c r="H24" s="33">
        <v>3.5</v>
      </c>
      <c r="I24" s="31">
        <f>E24+F24</f>
        <v>3300</v>
      </c>
      <c r="J24" s="33">
        <f t="shared" si="2"/>
        <v>11550</v>
      </c>
      <c r="K24" s="34">
        <f t="shared" si="3"/>
        <v>34650</v>
      </c>
    </row>
    <row r="25" spans="1:11" ht="78.75">
      <c r="A25" s="1" t="s">
        <v>49</v>
      </c>
      <c r="B25" s="9" t="s">
        <v>46</v>
      </c>
      <c r="C25" s="8" t="s">
        <v>9</v>
      </c>
      <c r="D25" s="4"/>
      <c r="E25" s="97">
        <v>600</v>
      </c>
      <c r="F25" s="31"/>
      <c r="G25" s="32"/>
      <c r="H25" s="33">
        <v>3</v>
      </c>
      <c r="I25" s="31">
        <f>E25</f>
        <v>600</v>
      </c>
      <c r="J25" s="33">
        <f>H25*I25</f>
        <v>1800</v>
      </c>
      <c r="K25" s="34">
        <f t="shared" si="3"/>
        <v>5400</v>
      </c>
    </row>
    <row r="26" spans="1:11" ht="76.5">
      <c r="A26" s="1" t="s">
        <v>263</v>
      </c>
      <c r="B26" s="12" t="s">
        <v>48</v>
      </c>
      <c r="C26" s="8" t="s">
        <v>9</v>
      </c>
      <c r="D26" s="4">
        <v>300</v>
      </c>
      <c r="E26" s="97">
        <v>600</v>
      </c>
      <c r="F26" s="31">
        <v>1400</v>
      </c>
      <c r="G26" s="32"/>
      <c r="H26" s="33">
        <v>6.5</v>
      </c>
      <c r="I26" s="31">
        <f>D26+E26+F26</f>
        <v>2300</v>
      </c>
      <c r="J26" s="33">
        <f>I26*H26</f>
        <v>14950</v>
      </c>
      <c r="K26" s="34">
        <f t="shared" si="3"/>
        <v>44850</v>
      </c>
    </row>
    <row r="27" spans="1:11" ht="63.75">
      <c r="A27" s="1" t="s">
        <v>264</v>
      </c>
      <c r="B27" s="5" t="s">
        <v>50</v>
      </c>
      <c r="C27" s="6" t="s">
        <v>9</v>
      </c>
      <c r="D27" s="4"/>
      <c r="E27" s="97">
        <v>500</v>
      </c>
      <c r="F27" s="31">
        <v>1200</v>
      </c>
      <c r="G27" s="32"/>
      <c r="H27" s="33">
        <v>2.95</v>
      </c>
      <c r="I27" s="31">
        <f>E27+F27</f>
        <v>1700</v>
      </c>
      <c r="J27" s="33">
        <f>H27*I27</f>
        <v>5015</v>
      </c>
      <c r="K27" s="34">
        <f>J27*3</f>
        <v>15045</v>
      </c>
    </row>
    <row r="28" spans="1:11" s="30" customFormat="1" ht="76.5">
      <c r="A28" s="37" t="s">
        <v>265</v>
      </c>
      <c r="B28" s="35" t="s">
        <v>51</v>
      </c>
      <c r="C28" s="31" t="s">
        <v>9</v>
      </c>
      <c r="D28" s="31"/>
      <c r="E28" s="97">
        <v>1000</v>
      </c>
      <c r="F28" s="32"/>
      <c r="G28" s="33"/>
      <c r="H28" s="33">
        <v>3</v>
      </c>
      <c r="I28" s="31">
        <f>E28</f>
        <v>1000</v>
      </c>
      <c r="J28" s="36">
        <f>H28*I28</f>
        <v>3000</v>
      </c>
      <c r="K28" s="34">
        <f>J28*3</f>
        <v>9000</v>
      </c>
    </row>
    <row r="29" spans="1:11" s="30" customFormat="1" ht="63.75">
      <c r="A29" s="38" t="s">
        <v>266</v>
      </c>
      <c r="B29" s="35" t="s">
        <v>52</v>
      </c>
      <c r="C29" s="31" t="s">
        <v>9</v>
      </c>
      <c r="D29" s="31"/>
      <c r="E29" s="97">
        <v>100</v>
      </c>
      <c r="F29" s="32"/>
      <c r="G29" s="33"/>
      <c r="H29" s="33">
        <v>5</v>
      </c>
      <c r="I29" s="31">
        <f>E29</f>
        <v>100</v>
      </c>
      <c r="J29" s="36">
        <f>H29*I29</f>
        <v>500</v>
      </c>
      <c r="K29" s="34">
        <f>J29*3</f>
        <v>1500</v>
      </c>
    </row>
    <row r="30" spans="1:11" s="30" customFormat="1" ht="63.75">
      <c r="A30" s="38" t="s">
        <v>267</v>
      </c>
      <c r="B30" s="35" t="s">
        <v>53</v>
      </c>
      <c r="C30" s="31" t="s">
        <v>9</v>
      </c>
      <c r="D30" s="31"/>
      <c r="E30" s="97">
        <v>100</v>
      </c>
      <c r="F30" s="32"/>
      <c r="G30" s="33"/>
      <c r="H30" s="33">
        <v>5.2</v>
      </c>
      <c r="I30" s="31">
        <f>E30</f>
        <v>100</v>
      </c>
      <c r="J30" s="36">
        <f>H30*I30</f>
        <v>520</v>
      </c>
      <c r="K30" s="34">
        <f>J30*3</f>
        <v>1560</v>
      </c>
    </row>
    <row r="31" spans="1:11" s="30" customFormat="1" ht="63.75">
      <c r="A31" s="38" t="s">
        <v>268</v>
      </c>
      <c r="B31" s="35" t="s">
        <v>54</v>
      </c>
      <c r="C31" s="31" t="s">
        <v>9</v>
      </c>
      <c r="D31" s="31"/>
      <c r="E31" s="97">
        <v>100</v>
      </c>
      <c r="F31" s="32"/>
      <c r="G31" s="33"/>
      <c r="H31" s="33">
        <v>5.5</v>
      </c>
      <c r="I31" s="31">
        <f t="shared" ref="I31" si="4">E31</f>
        <v>100</v>
      </c>
      <c r="J31" s="36">
        <f t="shared" ref="J31" si="5">H31*I31</f>
        <v>550</v>
      </c>
      <c r="K31" s="34">
        <f t="shared" si="3"/>
        <v>1650</v>
      </c>
    </row>
    <row r="32" spans="1:11" s="30" customFormat="1" ht="63.75">
      <c r="A32" s="38" t="s">
        <v>269</v>
      </c>
      <c r="B32" s="41" t="s">
        <v>55</v>
      </c>
      <c r="C32" s="31" t="s">
        <v>9</v>
      </c>
      <c r="D32" s="31"/>
      <c r="E32" s="97">
        <v>100</v>
      </c>
      <c r="F32" s="32"/>
      <c r="G32" s="33"/>
      <c r="H32" s="33">
        <v>5.5</v>
      </c>
      <c r="I32" s="31">
        <f>E32</f>
        <v>100</v>
      </c>
      <c r="J32" s="36">
        <f>H32*I32</f>
        <v>550</v>
      </c>
      <c r="K32" s="34">
        <f>J32*3</f>
        <v>1650</v>
      </c>
    </row>
    <row r="33" spans="1:11" s="30" customFormat="1" ht="51">
      <c r="A33" s="47" t="s">
        <v>270</v>
      </c>
      <c r="B33" s="94" t="s">
        <v>56</v>
      </c>
      <c r="C33" s="95" t="s">
        <v>9</v>
      </c>
      <c r="D33" s="39"/>
      <c r="E33" s="99">
        <v>500</v>
      </c>
      <c r="F33" s="48"/>
      <c r="G33" s="49"/>
      <c r="H33" s="49">
        <v>11</v>
      </c>
      <c r="I33" s="39">
        <f>E33</f>
        <v>500</v>
      </c>
      <c r="J33" s="50">
        <f>H33*I33</f>
        <v>5500</v>
      </c>
      <c r="K33" s="51">
        <f>J33*3</f>
        <v>16500</v>
      </c>
    </row>
    <row r="35" spans="1:11" s="30" customFormat="1" ht="30" customHeight="1">
      <c r="A35" s="142" t="s">
        <v>271</v>
      </c>
      <c r="B35" s="135"/>
      <c r="C35" s="135"/>
      <c r="D35" s="135"/>
      <c r="E35" s="135"/>
      <c r="F35" s="135"/>
      <c r="G35" s="135"/>
      <c r="H35" s="135"/>
      <c r="I35" s="135"/>
      <c r="J35" s="135"/>
      <c r="K35" s="135"/>
    </row>
    <row r="36" spans="1:11" ht="63.75">
      <c r="A36" s="1" t="s">
        <v>272</v>
      </c>
      <c r="B36" s="7" t="s">
        <v>57</v>
      </c>
      <c r="C36" s="40" t="s">
        <v>9</v>
      </c>
      <c r="D36" s="31">
        <v>1200</v>
      </c>
      <c r="E36" s="97">
        <v>100</v>
      </c>
      <c r="F36" s="32">
        <v>800</v>
      </c>
      <c r="G36" s="32">
        <v>1000</v>
      </c>
      <c r="H36" s="33">
        <v>12</v>
      </c>
      <c r="I36" s="31">
        <f>D36+E36+F36+G36</f>
        <v>3100</v>
      </c>
      <c r="J36" s="36">
        <f t="shared" ref="J36:J47" si="6">H36*I36</f>
        <v>37200</v>
      </c>
      <c r="K36" s="34">
        <f t="shared" ref="K36:K47" si="7">J36*3</f>
        <v>111600</v>
      </c>
    </row>
    <row r="37" spans="1:11" ht="63.75">
      <c r="A37" s="1" t="s">
        <v>273</v>
      </c>
      <c r="B37" s="7" t="s">
        <v>58</v>
      </c>
      <c r="C37" s="40" t="s">
        <v>9</v>
      </c>
      <c r="D37" s="31">
        <v>1200</v>
      </c>
      <c r="E37" s="97">
        <v>400</v>
      </c>
      <c r="F37" s="32">
        <v>1600</v>
      </c>
      <c r="G37" s="32"/>
      <c r="H37" s="33">
        <v>9.1999999999999993</v>
      </c>
      <c r="I37" s="31">
        <f>SUM(D37:G37)</f>
        <v>3200</v>
      </c>
      <c r="J37" s="36">
        <f t="shared" si="6"/>
        <v>29439.999999999996</v>
      </c>
      <c r="K37" s="34">
        <f t="shared" si="7"/>
        <v>88319.999999999985</v>
      </c>
    </row>
    <row r="38" spans="1:11" ht="89.25">
      <c r="A38" s="1" t="s">
        <v>274</v>
      </c>
      <c r="B38" s="7" t="s">
        <v>59</v>
      </c>
      <c r="C38" s="40" t="s">
        <v>9</v>
      </c>
      <c r="D38" s="31">
        <v>600</v>
      </c>
      <c r="E38" s="97">
        <v>8000</v>
      </c>
      <c r="F38" s="32">
        <v>23000</v>
      </c>
      <c r="G38" s="32"/>
      <c r="H38" s="33">
        <v>8.8000000000000007</v>
      </c>
      <c r="I38" s="31">
        <f>SUM(D38:G38)</f>
        <v>31600</v>
      </c>
      <c r="J38" s="36">
        <f t="shared" si="6"/>
        <v>278080</v>
      </c>
      <c r="K38" s="34">
        <f t="shared" si="7"/>
        <v>834240</v>
      </c>
    </row>
    <row r="39" spans="1:11" ht="76.5">
      <c r="A39" s="1" t="s">
        <v>275</v>
      </c>
      <c r="B39" s="7" t="s">
        <v>60</v>
      </c>
      <c r="C39" s="40" t="s">
        <v>9</v>
      </c>
      <c r="D39" s="31">
        <v>350</v>
      </c>
      <c r="E39" s="97">
        <v>50</v>
      </c>
      <c r="F39" s="32"/>
      <c r="G39" s="32"/>
      <c r="H39" s="33">
        <v>9</v>
      </c>
      <c r="I39" s="31">
        <f>D39+E39</f>
        <v>400</v>
      </c>
      <c r="J39" s="36">
        <f t="shared" si="6"/>
        <v>3600</v>
      </c>
      <c r="K39" s="34">
        <f t="shared" si="7"/>
        <v>10800</v>
      </c>
    </row>
    <row r="40" spans="1:11" ht="76.5">
      <c r="A40" s="1" t="s">
        <v>276</v>
      </c>
      <c r="B40" s="7" t="s">
        <v>61</v>
      </c>
      <c r="C40" s="40" t="s">
        <v>9</v>
      </c>
      <c r="D40" s="31">
        <v>200</v>
      </c>
      <c r="E40" s="97">
        <v>400</v>
      </c>
      <c r="F40" s="32"/>
      <c r="G40" s="32"/>
      <c r="H40" s="33">
        <v>9</v>
      </c>
      <c r="I40" s="31">
        <f>D40+E40</f>
        <v>600</v>
      </c>
      <c r="J40" s="36">
        <f t="shared" si="6"/>
        <v>5400</v>
      </c>
      <c r="K40" s="34">
        <f t="shared" si="7"/>
        <v>16200</v>
      </c>
    </row>
    <row r="41" spans="1:11" ht="63.75">
      <c r="A41" s="1" t="s">
        <v>277</v>
      </c>
      <c r="B41" s="7" t="s">
        <v>62</v>
      </c>
      <c r="C41" s="40" t="s">
        <v>9</v>
      </c>
      <c r="D41" s="31"/>
      <c r="E41" s="97">
        <v>200</v>
      </c>
      <c r="F41" s="32"/>
      <c r="G41" s="32"/>
      <c r="H41" s="33">
        <v>3</v>
      </c>
      <c r="I41" s="31">
        <f>E41</f>
        <v>200</v>
      </c>
      <c r="J41" s="36">
        <f t="shared" si="6"/>
        <v>600</v>
      </c>
      <c r="K41" s="34">
        <f t="shared" si="7"/>
        <v>1800</v>
      </c>
    </row>
    <row r="42" spans="1:11" ht="76.5">
      <c r="A42" s="1" t="s">
        <v>278</v>
      </c>
      <c r="B42" s="7" t="s">
        <v>63</v>
      </c>
      <c r="C42" s="40" t="s">
        <v>9</v>
      </c>
      <c r="D42" s="31">
        <v>2000</v>
      </c>
      <c r="E42" s="97">
        <v>200</v>
      </c>
      <c r="F42" s="32"/>
      <c r="G42" s="32"/>
      <c r="H42" s="33">
        <v>4</v>
      </c>
      <c r="I42" s="31">
        <f>D42+E42</f>
        <v>2200</v>
      </c>
      <c r="J42" s="36">
        <f t="shared" si="6"/>
        <v>8800</v>
      </c>
      <c r="K42" s="34">
        <f t="shared" si="7"/>
        <v>26400</v>
      </c>
    </row>
    <row r="43" spans="1:11" ht="76.5">
      <c r="A43" s="1" t="s">
        <v>279</v>
      </c>
      <c r="B43" s="7" t="s">
        <v>64</v>
      </c>
      <c r="C43" s="40" t="s">
        <v>9</v>
      </c>
      <c r="D43" s="31">
        <v>3500</v>
      </c>
      <c r="E43" s="97">
        <v>1000</v>
      </c>
      <c r="F43" s="32">
        <v>2500</v>
      </c>
      <c r="G43" s="32"/>
      <c r="H43" s="33">
        <v>11</v>
      </c>
      <c r="I43" s="31">
        <f>D43+E43+F43</f>
        <v>7000</v>
      </c>
      <c r="J43" s="36">
        <f t="shared" si="6"/>
        <v>77000</v>
      </c>
      <c r="K43" s="34">
        <f t="shared" si="7"/>
        <v>231000</v>
      </c>
    </row>
    <row r="44" spans="1:11" ht="89.25">
      <c r="A44" s="1" t="s">
        <v>280</v>
      </c>
      <c r="B44" s="7" t="s">
        <v>65</v>
      </c>
      <c r="C44" s="8" t="s">
        <v>9</v>
      </c>
      <c r="D44" s="31"/>
      <c r="E44" s="97">
        <v>100</v>
      </c>
      <c r="F44" s="32"/>
      <c r="G44" s="32"/>
      <c r="H44" s="33">
        <v>8</v>
      </c>
      <c r="I44" s="31">
        <f>E44</f>
        <v>100</v>
      </c>
      <c r="J44" s="36">
        <f t="shared" si="6"/>
        <v>800</v>
      </c>
      <c r="K44" s="34">
        <f t="shared" si="7"/>
        <v>2400</v>
      </c>
    </row>
    <row r="45" spans="1:11" ht="110.25">
      <c r="A45" s="1" t="s">
        <v>281</v>
      </c>
      <c r="B45" s="9" t="s">
        <v>66</v>
      </c>
      <c r="C45" s="8" t="s">
        <v>9</v>
      </c>
      <c r="D45" s="31">
        <v>400</v>
      </c>
      <c r="E45" s="97">
        <v>600</v>
      </c>
      <c r="F45" s="32">
        <v>100</v>
      </c>
      <c r="G45" s="32"/>
      <c r="H45" s="33">
        <v>6.5</v>
      </c>
      <c r="I45" s="31">
        <f>D45+E45+F45</f>
        <v>1100</v>
      </c>
      <c r="J45" s="36">
        <f t="shared" si="6"/>
        <v>7150</v>
      </c>
      <c r="K45" s="34">
        <f t="shared" si="7"/>
        <v>21450</v>
      </c>
    </row>
    <row r="46" spans="1:11" ht="76.5">
      <c r="A46" s="1" t="s">
        <v>282</v>
      </c>
      <c r="B46" s="7" t="s">
        <v>67</v>
      </c>
      <c r="C46" s="8" t="s">
        <v>9</v>
      </c>
      <c r="D46" s="31">
        <v>100</v>
      </c>
      <c r="E46" s="97">
        <v>30</v>
      </c>
      <c r="F46" s="32"/>
      <c r="G46" s="32"/>
      <c r="H46" s="33">
        <v>6</v>
      </c>
      <c r="I46" s="31">
        <f>D46+E46</f>
        <v>130</v>
      </c>
      <c r="J46" s="36">
        <f t="shared" si="6"/>
        <v>780</v>
      </c>
      <c r="K46" s="34">
        <f t="shared" si="7"/>
        <v>2340</v>
      </c>
    </row>
    <row r="47" spans="1:11" s="30" customFormat="1" ht="63.75">
      <c r="A47" s="29" t="s">
        <v>283</v>
      </c>
      <c r="B47" s="35" t="s">
        <v>68</v>
      </c>
      <c r="C47" s="8" t="s">
        <v>17</v>
      </c>
      <c r="D47" s="31"/>
      <c r="E47" s="97">
        <v>100</v>
      </c>
      <c r="F47" s="32"/>
      <c r="G47" s="32"/>
      <c r="H47" s="33">
        <v>13</v>
      </c>
      <c r="I47" s="31">
        <f>E47</f>
        <v>100</v>
      </c>
      <c r="J47" s="36">
        <f t="shared" si="6"/>
        <v>1300</v>
      </c>
      <c r="K47" s="34">
        <f t="shared" si="7"/>
        <v>3900</v>
      </c>
    </row>
    <row r="48" spans="1:11" s="30" customFormat="1" ht="20.25" customHeight="1">
      <c r="A48" s="138" t="s">
        <v>284</v>
      </c>
      <c r="B48" s="139"/>
      <c r="C48" s="139"/>
      <c r="D48" s="139"/>
      <c r="E48" s="139"/>
      <c r="F48" s="139"/>
      <c r="G48" s="139"/>
      <c r="H48" s="139"/>
      <c r="I48" s="139"/>
      <c r="J48" s="139"/>
      <c r="K48" s="139"/>
    </row>
    <row r="49" spans="1:11" ht="63.75">
      <c r="A49" s="1" t="s">
        <v>120</v>
      </c>
      <c r="B49" s="7" t="s">
        <v>69</v>
      </c>
      <c r="C49" s="8" t="s">
        <v>70</v>
      </c>
      <c r="D49" s="31">
        <v>6000</v>
      </c>
      <c r="E49" s="97">
        <v>500</v>
      </c>
      <c r="F49" s="32"/>
      <c r="G49" s="32"/>
      <c r="H49" s="33">
        <v>1</v>
      </c>
      <c r="I49" s="31">
        <f>D49+E49</f>
        <v>6500</v>
      </c>
      <c r="J49" s="36">
        <f t="shared" ref="J49:J67" si="8">H49*I49</f>
        <v>6500</v>
      </c>
      <c r="K49" s="34">
        <f t="shared" ref="K49:K67" si="9">J49*3</f>
        <v>19500</v>
      </c>
    </row>
    <row r="50" spans="1:11" ht="63.75">
      <c r="A50" s="1" t="s">
        <v>123</v>
      </c>
      <c r="B50" s="7" t="s">
        <v>71</v>
      </c>
      <c r="C50" s="8" t="s">
        <v>72</v>
      </c>
      <c r="D50" s="31">
        <v>60</v>
      </c>
      <c r="E50" s="31">
        <v>700</v>
      </c>
      <c r="F50" s="32">
        <v>700</v>
      </c>
      <c r="G50" s="32"/>
      <c r="H50" s="33">
        <v>17.5</v>
      </c>
      <c r="I50" s="31">
        <f>D50+E50+F50</f>
        <v>1460</v>
      </c>
      <c r="J50" s="36">
        <f t="shared" si="8"/>
        <v>25550</v>
      </c>
      <c r="K50" s="34">
        <f t="shared" si="9"/>
        <v>76650</v>
      </c>
    </row>
    <row r="51" spans="1:11" ht="76.5">
      <c r="A51" s="15" t="s">
        <v>126</v>
      </c>
      <c r="B51" s="5" t="s">
        <v>73</v>
      </c>
      <c r="C51" s="21" t="s">
        <v>285</v>
      </c>
      <c r="D51" s="31">
        <v>1680</v>
      </c>
      <c r="E51" s="97">
        <v>300</v>
      </c>
      <c r="F51" s="32">
        <v>100</v>
      </c>
      <c r="G51" s="32"/>
      <c r="H51" s="33">
        <v>3.8</v>
      </c>
      <c r="I51" s="31">
        <f>D51+E51+F51</f>
        <v>2080</v>
      </c>
      <c r="J51" s="36">
        <f t="shared" si="8"/>
        <v>7904</v>
      </c>
      <c r="K51" s="34">
        <f t="shared" si="9"/>
        <v>23712</v>
      </c>
    </row>
    <row r="52" spans="1:11" ht="89.25">
      <c r="A52" s="15" t="s">
        <v>129</v>
      </c>
      <c r="B52" s="5" t="s">
        <v>286</v>
      </c>
      <c r="C52" s="13" t="s">
        <v>74</v>
      </c>
      <c r="D52" s="31">
        <v>1850</v>
      </c>
      <c r="E52" s="31">
        <v>60</v>
      </c>
      <c r="F52" s="32">
        <v>60</v>
      </c>
      <c r="G52" s="32"/>
      <c r="H52" s="33">
        <v>3.3</v>
      </c>
      <c r="I52" s="31">
        <f>D52+E52+F52</f>
        <v>1970</v>
      </c>
      <c r="J52" s="36">
        <f t="shared" si="8"/>
        <v>6501</v>
      </c>
      <c r="K52" s="34">
        <f t="shared" si="9"/>
        <v>19503</v>
      </c>
    </row>
    <row r="53" spans="1:11" ht="76.5">
      <c r="A53" s="1" t="s">
        <v>131</v>
      </c>
      <c r="B53" s="7" t="s">
        <v>75</v>
      </c>
      <c r="C53" s="42" t="s">
        <v>287</v>
      </c>
      <c r="D53" s="31">
        <v>0</v>
      </c>
      <c r="E53" s="97">
        <v>300</v>
      </c>
      <c r="F53" s="32">
        <v>1900</v>
      </c>
      <c r="G53" s="32"/>
      <c r="H53" s="33">
        <v>3.8</v>
      </c>
      <c r="I53" s="31">
        <f>E53+F53</f>
        <v>2200</v>
      </c>
      <c r="J53" s="36">
        <f t="shared" si="8"/>
        <v>8360</v>
      </c>
      <c r="K53" s="34">
        <f t="shared" si="9"/>
        <v>25080</v>
      </c>
    </row>
    <row r="54" spans="1:11" ht="63.75">
      <c r="A54" s="1" t="s">
        <v>133</v>
      </c>
      <c r="B54" s="7" t="s">
        <v>77</v>
      </c>
      <c r="C54" s="8" t="s">
        <v>70</v>
      </c>
      <c r="D54" s="31">
        <v>150</v>
      </c>
      <c r="E54" s="97">
        <v>50</v>
      </c>
      <c r="F54" s="32"/>
      <c r="G54" s="32"/>
      <c r="H54" s="33">
        <v>3.2</v>
      </c>
      <c r="I54" s="31">
        <f>D54+E54</f>
        <v>200</v>
      </c>
      <c r="J54" s="36">
        <f t="shared" si="8"/>
        <v>640</v>
      </c>
      <c r="K54" s="34">
        <f t="shared" si="9"/>
        <v>1920</v>
      </c>
    </row>
    <row r="55" spans="1:11" ht="63.75">
      <c r="A55" s="1" t="s">
        <v>135</v>
      </c>
      <c r="B55" s="7" t="s">
        <v>78</v>
      </c>
      <c r="C55" s="42" t="s">
        <v>288</v>
      </c>
      <c r="D55" s="31">
        <v>100</v>
      </c>
      <c r="E55" s="97">
        <v>50</v>
      </c>
      <c r="F55" s="32"/>
      <c r="G55" s="32"/>
      <c r="H55" s="33">
        <v>9</v>
      </c>
      <c r="I55" s="31">
        <f>D55+E55</f>
        <v>150</v>
      </c>
      <c r="J55" s="36">
        <f t="shared" si="8"/>
        <v>1350</v>
      </c>
      <c r="K55" s="34">
        <f t="shared" si="9"/>
        <v>4050</v>
      </c>
    </row>
    <row r="56" spans="1:11" ht="76.5">
      <c r="A56" s="1" t="s">
        <v>138</v>
      </c>
      <c r="B56" s="7" t="s">
        <v>79</v>
      </c>
      <c r="C56" s="42" t="s">
        <v>289</v>
      </c>
      <c r="D56" s="31"/>
      <c r="E56" s="97">
        <v>300</v>
      </c>
      <c r="F56" s="32"/>
      <c r="G56" s="32"/>
      <c r="H56" s="33">
        <v>4</v>
      </c>
      <c r="I56" s="31">
        <f>E56</f>
        <v>300</v>
      </c>
      <c r="J56" s="36">
        <f t="shared" si="8"/>
        <v>1200</v>
      </c>
      <c r="K56" s="34">
        <f>J56*3</f>
        <v>3600</v>
      </c>
    </row>
    <row r="57" spans="1:11" ht="76.5">
      <c r="A57" s="1" t="s">
        <v>140</v>
      </c>
      <c r="B57" s="7" t="s">
        <v>290</v>
      </c>
      <c r="C57" s="13" t="s">
        <v>74</v>
      </c>
      <c r="D57" s="31">
        <v>400</v>
      </c>
      <c r="E57" s="97">
        <v>50</v>
      </c>
      <c r="F57" s="32"/>
      <c r="G57" s="32"/>
      <c r="H57" s="33">
        <v>4</v>
      </c>
      <c r="I57" s="31">
        <f>D57+E57</f>
        <v>450</v>
      </c>
      <c r="J57" s="36">
        <f t="shared" si="8"/>
        <v>1800</v>
      </c>
      <c r="K57" s="34">
        <f t="shared" si="9"/>
        <v>5400</v>
      </c>
    </row>
    <row r="58" spans="1:11" ht="63.75">
      <c r="A58" s="1" t="s">
        <v>142</v>
      </c>
      <c r="B58" s="7" t="s">
        <v>80</v>
      </c>
      <c r="C58" s="8" t="s">
        <v>70</v>
      </c>
      <c r="D58" s="31">
        <v>20000</v>
      </c>
      <c r="E58" s="31">
        <v>30000</v>
      </c>
      <c r="F58" s="32">
        <v>135000</v>
      </c>
      <c r="G58" s="32"/>
      <c r="H58" s="33">
        <v>1.4</v>
      </c>
      <c r="I58" s="31">
        <f>D58+E58+F58</f>
        <v>185000</v>
      </c>
      <c r="J58" s="36">
        <f t="shared" si="8"/>
        <v>258999.99999999997</v>
      </c>
      <c r="K58" s="34">
        <f t="shared" si="9"/>
        <v>776999.99999999988</v>
      </c>
    </row>
    <row r="59" spans="1:11" ht="63.75">
      <c r="A59" s="1" t="s">
        <v>144</v>
      </c>
      <c r="B59" s="7" t="s">
        <v>81</v>
      </c>
      <c r="C59" s="42" t="s">
        <v>289</v>
      </c>
      <c r="D59" s="31">
        <v>4500</v>
      </c>
      <c r="E59" s="97">
        <v>16000</v>
      </c>
      <c r="F59" s="32"/>
      <c r="G59" s="32"/>
      <c r="H59" s="33">
        <v>3</v>
      </c>
      <c r="I59" s="31">
        <f>D59+E59</f>
        <v>20500</v>
      </c>
      <c r="J59" s="36">
        <f t="shared" si="8"/>
        <v>61500</v>
      </c>
      <c r="K59" s="34">
        <f t="shared" si="9"/>
        <v>184500</v>
      </c>
    </row>
    <row r="60" spans="1:11" ht="89.25">
      <c r="A60" s="1" t="s">
        <v>146</v>
      </c>
      <c r="B60" s="7" t="s">
        <v>291</v>
      </c>
      <c r="C60" s="13" t="s">
        <v>74</v>
      </c>
      <c r="D60" s="31"/>
      <c r="E60" s="31">
        <v>150</v>
      </c>
      <c r="F60" s="32">
        <v>200</v>
      </c>
      <c r="G60" s="32">
        <v>2000</v>
      </c>
      <c r="H60" s="33">
        <v>4.2</v>
      </c>
      <c r="I60" s="31">
        <f>E60+F60+G60</f>
        <v>2350</v>
      </c>
      <c r="J60" s="36">
        <f t="shared" si="8"/>
        <v>9870</v>
      </c>
      <c r="K60" s="34">
        <f t="shared" si="9"/>
        <v>29610</v>
      </c>
    </row>
    <row r="61" spans="1:11" ht="51">
      <c r="A61" s="1" t="s">
        <v>148</v>
      </c>
      <c r="B61" s="7" t="s">
        <v>82</v>
      </c>
      <c r="C61" s="8" t="s">
        <v>70</v>
      </c>
      <c r="D61" s="31">
        <v>100</v>
      </c>
      <c r="E61" s="97"/>
      <c r="F61" s="32"/>
      <c r="G61" s="32"/>
      <c r="H61" s="33">
        <v>2.5</v>
      </c>
      <c r="I61" s="31">
        <f>D61</f>
        <v>100</v>
      </c>
      <c r="J61" s="36">
        <f t="shared" si="8"/>
        <v>250</v>
      </c>
      <c r="K61" s="34">
        <f t="shared" si="9"/>
        <v>750</v>
      </c>
    </row>
    <row r="62" spans="1:11" ht="63.75">
      <c r="A62" s="1" t="s">
        <v>150</v>
      </c>
      <c r="B62" s="7" t="s">
        <v>83</v>
      </c>
      <c r="C62" s="8" t="s">
        <v>70</v>
      </c>
      <c r="D62" s="31">
        <v>100</v>
      </c>
      <c r="E62" s="97"/>
      <c r="F62" s="32"/>
      <c r="G62" s="32"/>
      <c r="H62" s="33">
        <v>3</v>
      </c>
      <c r="I62" s="31">
        <f>D62</f>
        <v>100</v>
      </c>
      <c r="J62" s="36">
        <f t="shared" si="8"/>
        <v>300</v>
      </c>
      <c r="K62" s="34">
        <f t="shared" si="9"/>
        <v>900</v>
      </c>
    </row>
    <row r="63" spans="1:11" ht="51">
      <c r="A63" s="1" t="s">
        <v>152</v>
      </c>
      <c r="B63" s="7" t="s">
        <v>84</v>
      </c>
      <c r="C63" s="42" t="s">
        <v>292</v>
      </c>
      <c r="D63" s="31">
        <v>1000</v>
      </c>
      <c r="E63" s="97">
        <v>200</v>
      </c>
      <c r="F63" s="32"/>
      <c r="G63" s="32"/>
      <c r="H63" s="33">
        <v>11</v>
      </c>
      <c r="I63" s="31">
        <f>D63+E63</f>
        <v>1200</v>
      </c>
      <c r="J63" s="36">
        <f t="shared" si="8"/>
        <v>13200</v>
      </c>
      <c r="K63" s="34">
        <f t="shared" si="9"/>
        <v>39600</v>
      </c>
    </row>
    <row r="64" spans="1:11" ht="63.75">
      <c r="A64" s="1" t="s">
        <v>155</v>
      </c>
      <c r="B64" s="7" t="s">
        <v>85</v>
      </c>
      <c r="C64" s="8" t="s">
        <v>76</v>
      </c>
      <c r="D64" s="31">
        <v>500</v>
      </c>
      <c r="E64" s="97"/>
      <c r="F64" s="32"/>
      <c r="G64" s="32"/>
      <c r="H64" s="33">
        <v>3.9</v>
      </c>
      <c r="I64" s="31">
        <f>D64</f>
        <v>500</v>
      </c>
      <c r="J64" s="36">
        <f t="shared" si="8"/>
        <v>1950</v>
      </c>
      <c r="K64" s="34">
        <f t="shared" si="9"/>
        <v>5850</v>
      </c>
    </row>
    <row r="65" spans="1:11" ht="63.75">
      <c r="A65" s="1" t="s">
        <v>158</v>
      </c>
      <c r="B65" s="7" t="s">
        <v>86</v>
      </c>
      <c r="C65" s="8" t="s">
        <v>87</v>
      </c>
      <c r="D65" s="31">
        <v>100</v>
      </c>
      <c r="E65" s="97">
        <v>100</v>
      </c>
      <c r="F65" s="32">
        <v>200</v>
      </c>
      <c r="G65" s="32"/>
      <c r="H65" s="33">
        <v>5.2</v>
      </c>
      <c r="I65" s="31">
        <f>D65+E65+F65</f>
        <v>400</v>
      </c>
      <c r="J65" s="36">
        <f t="shared" si="8"/>
        <v>2080</v>
      </c>
      <c r="K65" s="34">
        <f t="shared" si="9"/>
        <v>6240</v>
      </c>
    </row>
    <row r="66" spans="1:11" ht="63.75">
      <c r="A66" s="1" t="s">
        <v>160</v>
      </c>
      <c r="B66" s="7" t="s">
        <v>88</v>
      </c>
      <c r="C66" s="8" t="s">
        <v>89</v>
      </c>
      <c r="D66" s="31"/>
      <c r="E66" s="97">
        <v>50</v>
      </c>
      <c r="F66" s="32">
        <v>300</v>
      </c>
      <c r="G66" s="32">
        <v>1000</v>
      </c>
      <c r="H66" s="33">
        <v>6.7</v>
      </c>
      <c r="I66" s="31">
        <f>E66+F66+G66</f>
        <v>1350</v>
      </c>
      <c r="J66" s="36">
        <f t="shared" si="8"/>
        <v>9045</v>
      </c>
      <c r="K66" s="34">
        <f t="shared" si="9"/>
        <v>27135</v>
      </c>
    </row>
    <row r="67" spans="1:11" ht="51">
      <c r="A67" s="1" t="s">
        <v>162</v>
      </c>
      <c r="B67" s="7" t="s">
        <v>293</v>
      </c>
      <c r="C67" s="8" t="s">
        <v>70</v>
      </c>
      <c r="D67" s="4"/>
      <c r="E67" s="97">
        <v>1000</v>
      </c>
      <c r="F67" s="32"/>
      <c r="G67" s="32"/>
      <c r="H67" s="33">
        <v>2</v>
      </c>
      <c r="I67" s="31">
        <f>E67</f>
        <v>1000</v>
      </c>
      <c r="J67" s="36">
        <f t="shared" si="8"/>
        <v>2000</v>
      </c>
      <c r="K67" s="34">
        <f t="shared" si="9"/>
        <v>6000</v>
      </c>
    </row>
    <row r="68" spans="1:11" ht="63.75">
      <c r="A68" s="1" t="s">
        <v>294</v>
      </c>
      <c r="B68" s="7" t="s">
        <v>90</v>
      </c>
      <c r="C68" s="8" t="s">
        <v>91</v>
      </c>
      <c r="D68" s="4"/>
      <c r="E68" s="97">
        <v>7200</v>
      </c>
      <c r="F68" s="32">
        <v>200</v>
      </c>
      <c r="G68" s="32"/>
      <c r="H68" s="33">
        <v>2.2000000000000002</v>
      </c>
      <c r="I68" s="31">
        <f>E68+F68</f>
        <v>7400</v>
      </c>
      <c r="J68" s="36">
        <f t="shared" ref="J68" si="10">H68*I68</f>
        <v>16280.000000000002</v>
      </c>
      <c r="K68" s="34">
        <f t="shared" ref="K68:K71" si="11">J68*3</f>
        <v>48840.000000000007</v>
      </c>
    </row>
    <row r="69" spans="1:11" ht="63.75">
      <c r="A69" s="1" t="s">
        <v>295</v>
      </c>
      <c r="B69" s="7" t="s">
        <v>92</v>
      </c>
      <c r="C69" s="8" t="s">
        <v>91</v>
      </c>
      <c r="D69" s="4"/>
      <c r="E69" s="97">
        <v>600</v>
      </c>
      <c r="F69" s="32">
        <v>5000</v>
      </c>
      <c r="G69" s="32"/>
      <c r="H69" s="33">
        <v>6</v>
      </c>
      <c r="I69" s="31">
        <f>E69+F69</f>
        <v>5600</v>
      </c>
      <c r="J69" s="36">
        <f>H69*I69</f>
        <v>33600</v>
      </c>
      <c r="K69" s="34">
        <f>J69*3</f>
        <v>100800</v>
      </c>
    </row>
    <row r="70" spans="1:11" ht="63.75">
      <c r="A70" s="1" t="s">
        <v>296</v>
      </c>
      <c r="B70" s="7" t="s">
        <v>93</v>
      </c>
      <c r="C70" s="8" t="s">
        <v>70</v>
      </c>
      <c r="D70" s="4">
        <v>50</v>
      </c>
      <c r="E70" s="97"/>
      <c r="F70" s="32"/>
      <c r="G70" s="32"/>
      <c r="H70" s="33">
        <v>2.5</v>
      </c>
      <c r="I70" s="31">
        <f>D70</f>
        <v>50</v>
      </c>
      <c r="J70" s="36">
        <f>I70*H70</f>
        <v>125</v>
      </c>
      <c r="K70" s="34">
        <f>J70*3</f>
        <v>375</v>
      </c>
    </row>
    <row r="71" spans="1:11" ht="76.5">
      <c r="A71" s="1" t="s">
        <v>297</v>
      </c>
      <c r="B71" s="5" t="s">
        <v>94</v>
      </c>
      <c r="C71" s="13" t="s">
        <v>72</v>
      </c>
      <c r="D71" s="4"/>
      <c r="E71" s="97"/>
      <c r="F71" s="32">
        <v>150</v>
      </c>
      <c r="G71" s="32"/>
      <c r="H71" s="33">
        <v>15</v>
      </c>
      <c r="I71" s="31">
        <f>F71</f>
        <v>150</v>
      </c>
      <c r="J71" s="36">
        <f t="shared" ref="J71" si="12">H71*I71</f>
        <v>2250</v>
      </c>
      <c r="K71" s="34">
        <f t="shared" si="11"/>
        <v>6750</v>
      </c>
    </row>
    <row r="72" spans="1:11" ht="76.5">
      <c r="A72" s="1" t="s">
        <v>298</v>
      </c>
      <c r="B72" s="5" t="s">
        <v>95</v>
      </c>
      <c r="C72" s="13" t="s">
        <v>76</v>
      </c>
      <c r="D72" s="4"/>
      <c r="E72" s="31">
        <v>200</v>
      </c>
      <c r="F72" s="32">
        <v>600</v>
      </c>
      <c r="G72" s="32"/>
      <c r="H72" s="33">
        <v>3</v>
      </c>
      <c r="I72" s="31">
        <f>E72+F72</f>
        <v>800</v>
      </c>
      <c r="J72" s="36">
        <f t="shared" ref="J72:J113" si="13">H72*I72</f>
        <v>2400</v>
      </c>
      <c r="K72" s="34">
        <f t="shared" ref="K72:K89" si="14">J72*3</f>
        <v>7200</v>
      </c>
    </row>
    <row r="73" spans="1:11" ht="63.75">
      <c r="A73" s="1" t="s">
        <v>299</v>
      </c>
      <c r="B73" s="5" t="s">
        <v>96</v>
      </c>
      <c r="C73" s="8" t="s">
        <v>72</v>
      </c>
      <c r="D73" s="4"/>
      <c r="E73" s="97">
        <v>20</v>
      </c>
      <c r="F73" s="32">
        <v>200</v>
      </c>
      <c r="G73" s="32"/>
      <c r="H73" s="33">
        <v>10.5</v>
      </c>
      <c r="I73" s="31">
        <f>E73+F73</f>
        <v>220</v>
      </c>
      <c r="J73" s="36">
        <f t="shared" si="13"/>
        <v>2310</v>
      </c>
      <c r="K73" s="34">
        <f t="shared" si="14"/>
        <v>6930</v>
      </c>
    </row>
    <row r="74" spans="1:11" ht="89.25">
      <c r="A74" s="1" t="s">
        <v>300</v>
      </c>
      <c r="B74" s="16" t="s">
        <v>97</v>
      </c>
      <c r="C74" s="13" t="s">
        <v>72</v>
      </c>
      <c r="D74" s="31"/>
      <c r="E74" s="100"/>
      <c r="F74" s="32">
        <v>300</v>
      </c>
      <c r="G74" s="33"/>
      <c r="H74" s="33">
        <v>47</v>
      </c>
      <c r="I74" s="31">
        <f>F74</f>
        <v>300</v>
      </c>
      <c r="J74" s="36">
        <f t="shared" si="13"/>
        <v>14100</v>
      </c>
      <c r="K74" s="34">
        <f t="shared" si="14"/>
        <v>42300</v>
      </c>
    </row>
    <row r="75" spans="1:11" ht="89.25">
      <c r="A75" s="1" t="s">
        <v>301</v>
      </c>
      <c r="B75" s="17" t="s">
        <v>98</v>
      </c>
      <c r="C75" s="13" t="s">
        <v>72</v>
      </c>
      <c r="D75" s="31"/>
      <c r="E75" s="100"/>
      <c r="F75" s="32">
        <v>100</v>
      </c>
      <c r="G75" s="33"/>
      <c r="H75" s="33">
        <v>80</v>
      </c>
      <c r="I75" s="31">
        <f>F75</f>
        <v>100</v>
      </c>
      <c r="J75" s="36">
        <f t="shared" si="13"/>
        <v>8000</v>
      </c>
      <c r="K75" s="34">
        <f t="shared" si="14"/>
        <v>24000</v>
      </c>
    </row>
    <row r="76" spans="1:11" ht="108.75" customHeight="1">
      <c r="A76" s="1" t="s">
        <v>302</v>
      </c>
      <c r="B76" s="17" t="s">
        <v>99</v>
      </c>
      <c r="C76" s="13" t="s">
        <v>100</v>
      </c>
      <c r="D76" s="31">
        <v>30</v>
      </c>
      <c r="E76" s="100">
        <v>30</v>
      </c>
      <c r="F76" s="32">
        <v>200</v>
      </c>
      <c r="G76" s="33"/>
      <c r="H76" s="33">
        <v>54</v>
      </c>
      <c r="I76" s="31">
        <f>D76+E76+F76</f>
        <v>260</v>
      </c>
      <c r="J76" s="36">
        <f t="shared" si="13"/>
        <v>14040</v>
      </c>
      <c r="K76" s="34">
        <f t="shared" si="14"/>
        <v>42120</v>
      </c>
    </row>
    <row r="77" spans="1:11" ht="102">
      <c r="A77" s="1" t="s">
        <v>303</v>
      </c>
      <c r="B77" s="17" t="s">
        <v>101</v>
      </c>
      <c r="C77" s="13" t="s">
        <v>100</v>
      </c>
      <c r="D77" s="31"/>
      <c r="E77" s="32">
        <v>30</v>
      </c>
      <c r="F77" s="32">
        <v>50</v>
      </c>
      <c r="G77" s="33"/>
      <c r="H77" s="33">
        <v>54</v>
      </c>
      <c r="I77" s="31">
        <f>F77+E77</f>
        <v>80</v>
      </c>
      <c r="J77" s="36">
        <f t="shared" si="13"/>
        <v>4320</v>
      </c>
      <c r="K77" s="34">
        <f t="shared" si="14"/>
        <v>12960</v>
      </c>
    </row>
    <row r="78" spans="1:11" ht="48" customHeight="1">
      <c r="A78" s="1" t="s">
        <v>304</v>
      </c>
      <c r="B78" s="17" t="s">
        <v>102</v>
      </c>
      <c r="C78" s="13" t="s">
        <v>103</v>
      </c>
      <c r="D78" s="31"/>
      <c r="E78" s="100"/>
      <c r="F78" s="32">
        <v>50</v>
      </c>
      <c r="G78" s="33"/>
      <c r="H78" s="33">
        <v>35</v>
      </c>
      <c r="I78" s="31">
        <f>F78</f>
        <v>50</v>
      </c>
      <c r="J78" s="36">
        <f t="shared" si="13"/>
        <v>1750</v>
      </c>
      <c r="K78" s="34">
        <f t="shared" si="14"/>
        <v>5250</v>
      </c>
    </row>
    <row r="79" spans="1:11" ht="76.5">
      <c r="A79" s="1" t="s">
        <v>305</v>
      </c>
      <c r="B79" s="17" t="s">
        <v>104</v>
      </c>
      <c r="C79" s="13" t="s">
        <v>89</v>
      </c>
      <c r="D79" s="31"/>
      <c r="E79" s="32">
        <v>30</v>
      </c>
      <c r="F79" s="32">
        <v>800</v>
      </c>
      <c r="G79" s="33"/>
      <c r="H79" s="33">
        <v>14</v>
      </c>
      <c r="I79" s="31">
        <f>F79+E79</f>
        <v>830</v>
      </c>
      <c r="J79" s="36">
        <f t="shared" si="13"/>
        <v>11620</v>
      </c>
      <c r="K79" s="34">
        <f t="shared" si="14"/>
        <v>34860</v>
      </c>
    </row>
    <row r="80" spans="1:11" ht="33" customHeight="1">
      <c r="A80" s="1" t="s">
        <v>306</v>
      </c>
      <c r="B80" s="17" t="s">
        <v>105</v>
      </c>
      <c r="C80" s="13" t="s">
        <v>89</v>
      </c>
      <c r="D80" s="31"/>
      <c r="E80" s="100"/>
      <c r="F80" s="32">
        <v>50</v>
      </c>
      <c r="G80" s="33"/>
      <c r="H80" s="33">
        <v>126</v>
      </c>
      <c r="I80" s="31">
        <f>F80</f>
        <v>50</v>
      </c>
      <c r="J80" s="36">
        <f t="shared" si="13"/>
        <v>6300</v>
      </c>
      <c r="K80" s="34">
        <f t="shared" si="14"/>
        <v>18900</v>
      </c>
    </row>
    <row r="81" spans="1:11">
      <c r="A81" s="1" t="s">
        <v>307</v>
      </c>
      <c r="B81" s="17" t="s">
        <v>106</v>
      </c>
      <c r="C81" s="13" t="s">
        <v>107</v>
      </c>
      <c r="D81" s="31"/>
      <c r="E81" s="100">
        <v>30</v>
      </c>
      <c r="F81" s="32">
        <v>150</v>
      </c>
      <c r="G81" s="33"/>
      <c r="H81" s="33">
        <v>20</v>
      </c>
      <c r="I81" s="31">
        <f>E81+F81</f>
        <v>180</v>
      </c>
      <c r="J81" s="36">
        <f t="shared" si="13"/>
        <v>3600</v>
      </c>
      <c r="K81" s="34">
        <f t="shared" si="14"/>
        <v>10800</v>
      </c>
    </row>
    <row r="82" spans="1:11">
      <c r="A82" s="1" t="s">
        <v>308</v>
      </c>
      <c r="B82" s="17" t="s">
        <v>108</v>
      </c>
      <c r="C82" s="13" t="s">
        <v>109</v>
      </c>
      <c r="D82" s="31">
        <v>200</v>
      </c>
      <c r="E82" s="100">
        <v>30</v>
      </c>
      <c r="F82" s="32"/>
      <c r="G82" s="33"/>
      <c r="H82" s="33">
        <v>1.5</v>
      </c>
      <c r="I82" s="31">
        <f>D82+E82</f>
        <v>230</v>
      </c>
      <c r="J82" s="36">
        <f t="shared" si="13"/>
        <v>345</v>
      </c>
      <c r="K82" s="34">
        <f t="shared" si="14"/>
        <v>1035</v>
      </c>
    </row>
    <row r="83" spans="1:11" ht="63.75">
      <c r="A83" s="1" t="s">
        <v>309</v>
      </c>
      <c r="B83" s="17" t="s">
        <v>110</v>
      </c>
      <c r="C83" s="13" t="s">
        <v>111</v>
      </c>
      <c r="D83" s="31"/>
      <c r="E83" s="100"/>
      <c r="F83" s="32">
        <v>50</v>
      </c>
      <c r="G83" s="33"/>
      <c r="H83" s="33">
        <v>280</v>
      </c>
      <c r="I83" s="31">
        <f>F83</f>
        <v>50</v>
      </c>
      <c r="J83" s="36">
        <f t="shared" si="13"/>
        <v>14000</v>
      </c>
      <c r="K83" s="34">
        <f t="shared" si="14"/>
        <v>42000</v>
      </c>
    </row>
    <row r="84" spans="1:11" ht="63.75">
      <c r="A84" s="1" t="s">
        <v>310</v>
      </c>
      <c r="B84" s="17" t="s">
        <v>112</v>
      </c>
      <c r="C84" s="13" t="s">
        <v>72</v>
      </c>
      <c r="D84" s="31"/>
      <c r="E84" s="100">
        <v>30</v>
      </c>
      <c r="F84" s="32">
        <v>30</v>
      </c>
      <c r="G84" s="33"/>
      <c r="H84" s="33">
        <v>110</v>
      </c>
      <c r="I84" s="31">
        <f>E84+F84</f>
        <v>60</v>
      </c>
      <c r="J84" s="36">
        <f t="shared" si="13"/>
        <v>6600</v>
      </c>
      <c r="K84" s="34">
        <f t="shared" si="14"/>
        <v>19800</v>
      </c>
    </row>
    <row r="85" spans="1:11" ht="63.75">
      <c r="A85" s="1" t="s">
        <v>311</v>
      </c>
      <c r="B85" s="17" t="s">
        <v>113</v>
      </c>
      <c r="C85" s="13" t="s">
        <v>114</v>
      </c>
      <c r="D85" s="31">
        <v>500</v>
      </c>
      <c r="E85" s="32">
        <v>2000</v>
      </c>
      <c r="F85" s="32">
        <v>2200</v>
      </c>
      <c r="G85" s="33"/>
      <c r="H85" s="33">
        <v>0.5</v>
      </c>
      <c r="I85" s="31">
        <f>D85+E85+F85</f>
        <v>4700</v>
      </c>
      <c r="J85" s="36">
        <f t="shared" si="13"/>
        <v>2350</v>
      </c>
      <c r="K85" s="34">
        <f t="shared" si="14"/>
        <v>7050</v>
      </c>
    </row>
    <row r="86" spans="1:11" ht="38.25">
      <c r="A86" s="1" t="s">
        <v>312</v>
      </c>
      <c r="B86" s="17" t="s">
        <v>115</v>
      </c>
      <c r="C86" s="13" t="s">
        <v>116</v>
      </c>
      <c r="D86" s="31"/>
      <c r="E86" s="100"/>
      <c r="F86" s="32">
        <v>80</v>
      </c>
      <c r="G86" s="33"/>
      <c r="H86" s="33">
        <v>16</v>
      </c>
      <c r="I86" s="31">
        <f>F86</f>
        <v>80</v>
      </c>
      <c r="J86" s="36">
        <f>H86*I86</f>
        <v>1280</v>
      </c>
      <c r="K86" s="34">
        <f t="shared" si="14"/>
        <v>3840</v>
      </c>
    </row>
    <row r="87" spans="1:11" ht="38.25">
      <c r="A87" s="1" t="s">
        <v>313</v>
      </c>
      <c r="B87" s="17" t="s">
        <v>117</v>
      </c>
      <c r="C87" s="13" t="s">
        <v>118</v>
      </c>
      <c r="D87" s="31"/>
      <c r="E87" s="100">
        <v>30</v>
      </c>
      <c r="F87" s="32">
        <v>2000</v>
      </c>
      <c r="G87" s="33"/>
      <c r="H87" s="33">
        <v>0.3</v>
      </c>
      <c r="I87" s="31">
        <f>E87+F87</f>
        <v>2030</v>
      </c>
      <c r="J87" s="36">
        <f t="shared" si="13"/>
        <v>609</v>
      </c>
      <c r="K87" s="34">
        <f t="shared" si="14"/>
        <v>1827</v>
      </c>
    </row>
    <row r="88" spans="1:11" ht="51">
      <c r="A88" s="1" t="s">
        <v>314</v>
      </c>
      <c r="B88" s="17" t="s">
        <v>119</v>
      </c>
      <c r="C88" s="13" t="s">
        <v>111</v>
      </c>
      <c r="D88" s="31"/>
      <c r="E88" s="100">
        <v>15</v>
      </c>
      <c r="F88" s="32">
        <v>15</v>
      </c>
      <c r="G88" s="33"/>
      <c r="H88" s="33">
        <v>350</v>
      </c>
      <c r="I88" s="31">
        <f>E88+F88</f>
        <v>30</v>
      </c>
      <c r="J88" s="36">
        <f t="shared" si="13"/>
        <v>10500</v>
      </c>
      <c r="K88" s="34">
        <f t="shared" si="14"/>
        <v>31500</v>
      </c>
    </row>
    <row r="89" spans="1:11" ht="25.5">
      <c r="A89" s="1" t="s">
        <v>315</v>
      </c>
      <c r="B89" s="17" t="s">
        <v>121</v>
      </c>
      <c r="C89" s="13" t="s">
        <v>122</v>
      </c>
      <c r="D89" s="31"/>
      <c r="E89" s="100"/>
      <c r="F89" s="32">
        <v>300</v>
      </c>
      <c r="G89" s="33"/>
      <c r="H89" s="33">
        <v>9</v>
      </c>
      <c r="I89" s="31">
        <f>F89</f>
        <v>300</v>
      </c>
      <c r="J89" s="36">
        <f t="shared" si="13"/>
        <v>2700</v>
      </c>
      <c r="K89" s="34">
        <f t="shared" si="14"/>
        <v>8100</v>
      </c>
    </row>
    <row r="90" spans="1:11" ht="51">
      <c r="A90" s="1" t="s">
        <v>316</v>
      </c>
      <c r="B90" s="17" t="s">
        <v>124</v>
      </c>
      <c r="C90" s="13" t="s">
        <v>125</v>
      </c>
      <c r="D90" s="31"/>
      <c r="E90" s="100"/>
      <c r="F90" s="32">
        <v>15</v>
      </c>
      <c r="G90" s="33"/>
      <c r="H90" s="33">
        <v>38.200000000000003</v>
      </c>
      <c r="I90" s="31">
        <f>F90</f>
        <v>15</v>
      </c>
      <c r="J90" s="36">
        <f t="shared" si="13"/>
        <v>573</v>
      </c>
      <c r="K90" s="34">
        <f t="shared" ref="K90:K95" si="15">J90*3</f>
        <v>1719</v>
      </c>
    </row>
    <row r="91" spans="1:11" ht="38.25">
      <c r="A91" s="1" t="s">
        <v>317</v>
      </c>
      <c r="B91" s="17" t="s">
        <v>127</v>
      </c>
      <c r="C91" s="13" t="s">
        <v>128</v>
      </c>
      <c r="D91" s="31"/>
      <c r="E91" s="100"/>
      <c r="F91" s="32">
        <v>50</v>
      </c>
      <c r="G91" s="33"/>
      <c r="H91" s="33">
        <v>31</v>
      </c>
      <c r="I91" s="31">
        <f>F91</f>
        <v>50</v>
      </c>
      <c r="J91" s="36">
        <f t="shared" si="13"/>
        <v>1550</v>
      </c>
      <c r="K91" s="34">
        <f t="shared" si="15"/>
        <v>4650</v>
      </c>
    </row>
    <row r="92" spans="1:11" ht="38.25">
      <c r="A92" s="1" t="s">
        <v>318</v>
      </c>
      <c r="B92" s="17" t="s">
        <v>130</v>
      </c>
      <c r="C92" s="13" t="s">
        <v>128</v>
      </c>
      <c r="D92" s="31"/>
      <c r="E92" s="100"/>
      <c r="F92" s="32">
        <v>60</v>
      </c>
      <c r="G92" s="33"/>
      <c r="H92" s="33">
        <v>31</v>
      </c>
      <c r="I92" s="31">
        <f>F92</f>
        <v>60</v>
      </c>
      <c r="J92" s="36">
        <f t="shared" si="13"/>
        <v>1860</v>
      </c>
      <c r="K92" s="34">
        <f t="shared" si="15"/>
        <v>5580</v>
      </c>
    </row>
    <row r="93" spans="1:11" ht="38.25">
      <c r="A93" s="1" t="s">
        <v>319</v>
      </c>
      <c r="B93" s="17" t="s">
        <v>132</v>
      </c>
      <c r="C93" s="13" t="s">
        <v>128</v>
      </c>
      <c r="D93" s="31"/>
      <c r="E93" s="100"/>
      <c r="F93" s="32">
        <v>50</v>
      </c>
      <c r="G93" s="33"/>
      <c r="H93" s="33">
        <v>30</v>
      </c>
      <c r="I93" s="31">
        <f>F93</f>
        <v>50</v>
      </c>
      <c r="J93" s="36">
        <f t="shared" si="13"/>
        <v>1500</v>
      </c>
      <c r="K93" s="34">
        <f t="shared" si="15"/>
        <v>4500</v>
      </c>
    </row>
    <row r="94" spans="1:11" ht="38.25">
      <c r="A94" s="1" t="s">
        <v>320</v>
      </c>
      <c r="B94" s="17" t="s">
        <v>134</v>
      </c>
      <c r="C94" s="13" t="s">
        <v>128</v>
      </c>
      <c r="D94" s="31"/>
      <c r="E94" s="100"/>
      <c r="F94" s="32">
        <v>60</v>
      </c>
      <c r="G94" s="33"/>
      <c r="H94" s="33">
        <v>30</v>
      </c>
      <c r="I94" s="31">
        <f t="shared" ref="I94" si="16">F94</f>
        <v>60</v>
      </c>
      <c r="J94" s="36">
        <f t="shared" si="13"/>
        <v>1800</v>
      </c>
      <c r="K94" s="34">
        <f t="shared" si="15"/>
        <v>5400</v>
      </c>
    </row>
    <row r="95" spans="1:11" ht="38.25">
      <c r="A95" s="1" t="s">
        <v>321</v>
      </c>
      <c r="B95" s="17" t="s">
        <v>136</v>
      </c>
      <c r="C95" s="13" t="s">
        <v>137</v>
      </c>
      <c r="D95" s="31"/>
      <c r="E95" s="100"/>
      <c r="F95" s="32">
        <v>60</v>
      </c>
      <c r="G95" s="33"/>
      <c r="H95" s="33">
        <v>7</v>
      </c>
      <c r="I95" s="31">
        <f t="shared" ref="I95:I102" si="17">F95</f>
        <v>60</v>
      </c>
      <c r="J95" s="36">
        <f t="shared" si="13"/>
        <v>420</v>
      </c>
      <c r="K95" s="34">
        <f t="shared" si="15"/>
        <v>1260</v>
      </c>
    </row>
    <row r="96" spans="1:11" ht="38.25">
      <c r="A96" s="1" t="s">
        <v>322</v>
      </c>
      <c r="B96" s="17" t="s">
        <v>139</v>
      </c>
      <c r="C96" s="13" t="s">
        <v>128</v>
      </c>
      <c r="D96" s="31"/>
      <c r="E96" s="100"/>
      <c r="F96" s="32">
        <v>70</v>
      </c>
      <c r="G96" s="33"/>
      <c r="H96" s="33">
        <v>32</v>
      </c>
      <c r="I96" s="31">
        <f t="shared" si="17"/>
        <v>70</v>
      </c>
      <c r="J96" s="36">
        <f t="shared" si="13"/>
        <v>2240</v>
      </c>
      <c r="K96" s="34">
        <f t="shared" ref="K96:K112" si="18">J96*3</f>
        <v>6720</v>
      </c>
    </row>
    <row r="97" spans="1:11" ht="38.25">
      <c r="A97" s="1" t="s">
        <v>323</v>
      </c>
      <c r="B97" s="17" t="s">
        <v>141</v>
      </c>
      <c r="C97" s="13" t="s">
        <v>128</v>
      </c>
      <c r="D97" s="31"/>
      <c r="E97" s="100"/>
      <c r="F97" s="32">
        <v>80</v>
      </c>
      <c r="G97" s="33"/>
      <c r="H97" s="33">
        <v>32</v>
      </c>
      <c r="I97" s="31">
        <f t="shared" si="17"/>
        <v>80</v>
      </c>
      <c r="J97" s="36">
        <f t="shared" si="13"/>
        <v>2560</v>
      </c>
      <c r="K97" s="34">
        <f t="shared" si="18"/>
        <v>7680</v>
      </c>
    </row>
    <row r="98" spans="1:11" ht="38.25">
      <c r="A98" s="1" t="s">
        <v>324</v>
      </c>
      <c r="B98" s="17" t="s">
        <v>143</v>
      </c>
      <c r="C98" s="13" t="s">
        <v>111</v>
      </c>
      <c r="D98" s="31"/>
      <c r="E98" s="100"/>
      <c r="F98" s="32">
        <v>30</v>
      </c>
      <c r="G98" s="33"/>
      <c r="H98" s="33">
        <v>31</v>
      </c>
      <c r="I98" s="31">
        <f t="shared" si="17"/>
        <v>30</v>
      </c>
      <c r="J98" s="36">
        <f t="shared" si="13"/>
        <v>930</v>
      </c>
      <c r="K98" s="34">
        <f t="shared" si="18"/>
        <v>2790</v>
      </c>
    </row>
    <row r="99" spans="1:11" ht="38.25">
      <c r="A99" s="1" t="s">
        <v>325</v>
      </c>
      <c r="B99" s="17" t="s">
        <v>145</v>
      </c>
      <c r="C99" s="13" t="s">
        <v>111</v>
      </c>
      <c r="D99" s="31"/>
      <c r="E99" s="100"/>
      <c r="F99" s="32">
        <v>50</v>
      </c>
      <c r="G99" s="33"/>
      <c r="H99" s="33">
        <v>34</v>
      </c>
      <c r="I99" s="31">
        <f t="shared" si="17"/>
        <v>50</v>
      </c>
      <c r="J99" s="36">
        <f t="shared" si="13"/>
        <v>1700</v>
      </c>
      <c r="K99" s="34">
        <f t="shared" si="18"/>
        <v>5100</v>
      </c>
    </row>
    <row r="100" spans="1:11" ht="38.25">
      <c r="A100" s="1" t="s">
        <v>326</v>
      </c>
      <c r="B100" s="17" t="s">
        <v>147</v>
      </c>
      <c r="C100" s="13" t="s">
        <v>111</v>
      </c>
      <c r="D100" s="31"/>
      <c r="E100" s="100"/>
      <c r="F100" s="32">
        <v>50</v>
      </c>
      <c r="G100" s="33"/>
      <c r="H100" s="33">
        <v>34</v>
      </c>
      <c r="I100" s="31">
        <f t="shared" si="17"/>
        <v>50</v>
      </c>
      <c r="J100" s="36">
        <f t="shared" si="13"/>
        <v>1700</v>
      </c>
      <c r="K100" s="34">
        <f t="shared" si="18"/>
        <v>5100</v>
      </c>
    </row>
    <row r="101" spans="1:11" ht="38.25">
      <c r="A101" s="1" t="s">
        <v>327</v>
      </c>
      <c r="B101" s="17" t="s">
        <v>149</v>
      </c>
      <c r="C101" s="13" t="s">
        <v>122</v>
      </c>
      <c r="D101" s="31"/>
      <c r="E101" s="100"/>
      <c r="F101" s="32">
        <v>20</v>
      </c>
      <c r="G101" s="33"/>
      <c r="H101" s="33">
        <v>24</v>
      </c>
      <c r="I101" s="31">
        <f t="shared" si="17"/>
        <v>20</v>
      </c>
      <c r="J101" s="36">
        <f t="shared" si="13"/>
        <v>480</v>
      </c>
      <c r="K101" s="34">
        <f t="shared" si="18"/>
        <v>1440</v>
      </c>
    </row>
    <row r="102" spans="1:11" ht="38.25">
      <c r="A102" s="1" t="s">
        <v>328</v>
      </c>
      <c r="B102" s="17" t="s">
        <v>151</v>
      </c>
      <c r="C102" s="13" t="s">
        <v>122</v>
      </c>
      <c r="D102" s="31"/>
      <c r="E102" s="100"/>
      <c r="F102" s="32">
        <v>20</v>
      </c>
      <c r="G102" s="33"/>
      <c r="H102" s="33">
        <v>24</v>
      </c>
      <c r="I102" s="31">
        <f t="shared" si="17"/>
        <v>20</v>
      </c>
      <c r="J102" s="36">
        <f t="shared" si="13"/>
        <v>480</v>
      </c>
      <c r="K102" s="34">
        <f t="shared" si="18"/>
        <v>1440</v>
      </c>
    </row>
    <row r="103" spans="1:11" s="30" customFormat="1" ht="64.5">
      <c r="A103" s="29" t="s">
        <v>329</v>
      </c>
      <c r="B103" s="43" t="s">
        <v>153</v>
      </c>
      <c r="C103" s="13" t="s">
        <v>154</v>
      </c>
      <c r="D103" s="31"/>
      <c r="E103" s="32">
        <v>20</v>
      </c>
      <c r="F103" s="32">
        <v>12</v>
      </c>
      <c r="G103" s="33"/>
      <c r="H103" s="33">
        <v>119</v>
      </c>
      <c r="I103" s="31">
        <f>E103+F103</f>
        <v>32</v>
      </c>
      <c r="J103" s="36">
        <f t="shared" si="13"/>
        <v>3808</v>
      </c>
      <c r="K103" s="34">
        <f t="shared" si="18"/>
        <v>11424</v>
      </c>
    </row>
    <row r="104" spans="1:11" ht="64.5">
      <c r="A104" s="1" t="s">
        <v>330</v>
      </c>
      <c r="B104" s="18" t="s">
        <v>156</v>
      </c>
      <c r="C104" s="13" t="s">
        <v>157</v>
      </c>
      <c r="D104" s="31"/>
      <c r="E104" s="100">
        <v>46</v>
      </c>
      <c r="F104" s="32">
        <v>12</v>
      </c>
      <c r="G104" s="33"/>
      <c r="H104" s="33">
        <v>305</v>
      </c>
      <c r="I104" s="31">
        <f>E104+F104</f>
        <v>58</v>
      </c>
      <c r="J104" s="36">
        <f t="shared" si="13"/>
        <v>17690</v>
      </c>
      <c r="K104" s="34">
        <f t="shared" si="18"/>
        <v>53070</v>
      </c>
    </row>
    <row r="105" spans="1:11" ht="77.25">
      <c r="A105" s="1" t="s">
        <v>331</v>
      </c>
      <c r="B105" s="18" t="s">
        <v>159</v>
      </c>
      <c r="C105" s="13" t="s">
        <v>122</v>
      </c>
      <c r="D105" s="31">
        <v>20</v>
      </c>
      <c r="E105" s="100"/>
      <c r="F105" s="32"/>
      <c r="G105" s="33"/>
      <c r="H105" s="33">
        <v>13</v>
      </c>
      <c r="I105" s="31">
        <f>D105</f>
        <v>20</v>
      </c>
      <c r="J105" s="36">
        <f t="shared" si="13"/>
        <v>260</v>
      </c>
      <c r="K105" s="34">
        <f t="shared" si="18"/>
        <v>780</v>
      </c>
    </row>
    <row r="106" spans="1:11" ht="60.75">
      <c r="A106" s="1" t="s">
        <v>332</v>
      </c>
      <c r="B106" s="19" t="s">
        <v>161</v>
      </c>
      <c r="C106" s="8" t="s">
        <v>72</v>
      </c>
      <c r="D106" s="31"/>
      <c r="E106" s="32">
        <v>50</v>
      </c>
      <c r="F106" s="32">
        <v>50</v>
      </c>
      <c r="G106" s="33"/>
      <c r="H106" s="33">
        <v>26</v>
      </c>
      <c r="I106" s="31">
        <f>E106+F106</f>
        <v>100</v>
      </c>
      <c r="J106" s="36">
        <f t="shared" si="13"/>
        <v>2600</v>
      </c>
      <c r="K106" s="34">
        <f t="shared" si="18"/>
        <v>7800</v>
      </c>
    </row>
    <row r="107" spans="1:11" s="30" customFormat="1" ht="48.75">
      <c r="A107" s="37" t="s">
        <v>333</v>
      </c>
      <c r="B107" s="44" t="s">
        <v>163</v>
      </c>
      <c r="C107" s="13" t="s">
        <v>164</v>
      </c>
      <c r="D107" s="31">
        <v>300</v>
      </c>
      <c r="E107" s="100"/>
      <c r="F107" s="32"/>
      <c r="G107" s="33"/>
      <c r="H107" s="33">
        <v>6.7</v>
      </c>
      <c r="I107" s="31">
        <f>D107</f>
        <v>300</v>
      </c>
      <c r="J107" s="36">
        <f t="shared" si="13"/>
        <v>2010</v>
      </c>
      <c r="K107" s="34">
        <f t="shared" si="18"/>
        <v>6030</v>
      </c>
    </row>
    <row r="108" spans="1:11" s="30" customFormat="1" ht="63.75">
      <c r="A108" s="38" t="s">
        <v>334</v>
      </c>
      <c r="B108" s="35" t="s">
        <v>165</v>
      </c>
      <c r="C108" s="31" t="s">
        <v>166</v>
      </c>
      <c r="D108" s="31"/>
      <c r="E108" s="100">
        <v>150</v>
      </c>
      <c r="F108" s="32"/>
      <c r="G108" s="33"/>
      <c r="H108" s="33">
        <v>16</v>
      </c>
      <c r="I108" s="31">
        <f>E108</f>
        <v>150</v>
      </c>
      <c r="J108" s="36">
        <f t="shared" si="13"/>
        <v>2400</v>
      </c>
      <c r="K108" s="34">
        <f t="shared" si="18"/>
        <v>7200</v>
      </c>
    </row>
    <row r="109" spans="1:11" s="30" customFormat="1" ht="63.75">
      <c r="A109" s="47" t="s">
        <v>336</v>
      </c>
      <c r="B109" s="41" t="s">
        <v>335</v>
      </c>
      <c r="C109" s="39" t="s">
        <v>167</v>
      </c>
      <c r="D109" s="39"/>
      <c r="E109" s="101">
        <v>150</v>
      </c>
      <c r="F109" s="48"/>
      <c r="G109" s="49"/>
      <c r="H109" s="49">
        <v>19</v>
      </c>
      <c r="I109" s="39">
        <f>E109</f>
        <v>150</v>
      </c>
      <c r="J109" s="50">
        <f t="shared" si="13"/>
        <v>2850</v>
      </c>
      <c r="K109" s="51">
        <f t="shared" si="18"/>
        <v>8550</v>
      </c>
    </row>
    <row r="110" spans="1:11" s="61" customFormat="1" ht="63.75">
      <c r="A110" s="57" t="s">
        <v>337</v>
      </c>
      <c r="B110" s="58" t="s">
        <v>168</v>
      </c>
      <c r="C110" s="59" t="s">
        <v>169</v>
      </c>
      <c r="D110" s="60"/>
      <c r="E110" s="101">
        <v>150</v>
      </c>
      <c r="F110" s="48"/>
      <c r="G110" s="49"/>
      <c r="H110" s="49">
        <v>2.4</v>
      </c>
      <c r="I110" s="39">
        <f t="shared" ref="I110:I115" si="19">E110</f>
        <v>150</v>
      </c>
      <c r="J110" s="50">
        <f t="shared" si="13"/>
        <v>360</v>
      </c>
      <c r="K110" s="51">
        <f t="shared" si="18"/>
        <v>1080</v>
      </c>
    </row>
    <row r="111" spans="1:11" s="55" customFormat="1" ht="63.75">
      <c r="A111" s="52" t="s">
        <v>338</v>
      </c>
      <c r="B111" s="53" t="s">
        <v>170</v>
      </c>
      <c r="C111" s="54" t="s">
        <v>169</v>
      </c>
      <c r="D111" s="60"/>
      <c r="E111" s="101">
        <v>150</v>
      </c>
      <c r="F111" s="48"/>
      <c r="G111" s="49"/>
      <c r="H111" s="49">
        <v>3.48</v>
      </c>
      <c r="I111" s="39">
        <f t="shared" si="19"/>
        <v>150</v>
      </c>
      <c r="J111" s="50">
        <f t="shared" si="13"/>
        <v>522</v>
      </c>
      <c r="K111" s="51">
        <f t="shared" si="18"/>
        <v>1566</v>
      </c>
    </row>
    <row r="112" spans="1:11" s="30" customFormat="1" ht="63.75">
      <c r="A112" s="46" t="s">
        <v>339</v>
      </c>
      <c r="B112" s="56" t="s">
        <v>171</v>
      </c>
      <c r="C112" s="62" t="s">
        <v>172</v>
      </c>
      <c r="D112" s="63"/>
      <c r="E112" s="102">
        <v>150</v>
      </c>
      <c r="F112" s="65"/>
      <c r="G112" s="66"/>
      <c r="H112" s="66">
        <v>3.64</v>
      </c>
      <c r="I112" s="54">
        <f t="shared" si="19"/>
        <v>150</v>
      </c>
      <c r="J112" s="67">
        <f t="shared" si="13"/>
        <v>546</v>
      </c>
      <c r="K112" s="68">
        <f t="shared" si="18"/>
        <v>1638</v>
      </c>
    </row>
    <row r="113" spans="1:13" s="30" customFormat="1" ht="51">
      <c r="A113" s="29" t="s">
        <v>340</v>
      </c>
      <c r="B113" s="35" t="s">
        <v>173</v>
      </c>
      <c r="C113" s="64" t="s">
        <v>76</v>
      </c>
      <c r="D113" s="63"/>
      <c r="E113" s="102">
        <v>300</v>
      </c>
      <c r="F113" s="65"/>
      <c r="G113" s="66"/>
      <c r="H113" s="66">
        <v>12.4</v>
      </c>
      <c r="I113" s="54">
        <f t="shared" si="19"/>
        <v>300</v>
      </c>
      <c r="J113" s="67">
        <f t="shared" si="13"/>
        <v>3720</v>
      </c>
      <c r="K113" s="68">
        <f t="shared" ref="K113" si="20">J113*3</f>
        <v>11160</v>
      </c>
    </row>
    <row r="114" spans="1:13" s="30" customFormat="1" ht="63.75">
      <c r="A114" s="37" t="s">
        <v>341</v>
      </c>
      <c r="B114" s="41" t="s">
        <v>174</v>
      </c>
      <c r="C114" s="69" t="s">
        <v>175</v>
      </c>
      <c r="D114" s="70"/>
      <c r="E114" s="103">
        <v>300</v>
      </c>
      <c r="F114" s="71"/>
      <c r="G114" s="72"/>
      <c r="H114" s="72">
        <v>8.4</v>
      </c>
      <c r="I114" s="59">
        <f t="shared" si="19"/>
        <v>300</v>
      </c>
      <c r="J114" s="73">
        <f t="shared" ref="J114" si="21">H114*I114</f>
        <v>2520</v>
      </c>
      <c r="K114" s="74">
        <f>J114*3</f>
        <v>7560</v>
      </c>
    </row>
    <row r="115" spans="1:13" s="30" customFormat="1" ht="51">
      <c r="A115" s="119" t="s">
        <v>342</v>
      </c>
      <c r="B115" s="120" t="s">
        <v>176</v>
      </c>
      <c r="C115" s="59" t="s">
        <v>76</v>
      </c>
      <c r="D115" s="70"/>
      <c r="E115" s="103">
        <v>300</v>
      </c>
      <c r="F115" s="71"/>
      <c r="G115" s="72"/>
      <c r="H115" s="72">
        <v>11</v>
      </c>
      <c r="I115" s="59">
        <f t="shared" si="19"/>
        <v>300</v>
      </c>
      <c r="J115" s="73">
        <f>H115*I115</f>
        <v>3300</v>
      </c>
      <c r="K115" s="74">
        <f>J115*3</f>
        <v>9900</v>
      </c>
      <c r="L115" s="109"/>
      <c r="M115" s="109"/>
    </row>
    <row r="116" spans="1:13" s="30" customFormat="1" ht="76.5">
      <c r="A116" s="38" t="s">
        <v>420</v>
      </c>
      <c r="B116" s="106" t="s">
        <v>416</v>
      </c>
      <c r="C116" s="89" t="s">
        <v>89</v>
      </c>
      <c r="D116" s="63"/>
      <c r="E116" s="107">
        <v>600</v>
      </c>
      <c r="F116" s="107"/>
      <c r="G116" s="108"/>
      <c r="H116" s="108">
        <v>7</v>
      </c>
      <c r="I116" s="89">
        <f>E116</f>
        <v>600</v>
      </c>
      <c r="J116" s="91">
        <f>H116*I116</f>
        <v>4200</v>
      </c>
      <c r="K116" s="92">
        <f>J116*3</f>
        <v>12600</v>
      </c>
      <c r="L116" s="110"/>
      <c r="M116" s="109"/>
    </row>
    <row r="117" spans="1:13" s="30" customFormat="1">
      <c r="A117" s="134" t="s">
        <v>343</v>
      </c>
      <c r="B117" s="135"/>
      <c r="C117" s="135"/>
      <c r="D117" s="135"/>
      <c r="E117" s="135"/>
      <c r="F117" s="135"/>
      <c r="G117" s="135"/>
      <c r="H117" s="135"/>
      <c r="I117" s="135"/>
      <c r="J117" s="135"/>
      <c r="K117" s="135"/>
      <c r="L117" s="109"/>
      <c r="M117" s="109"/>
    </row>
    <row r="118" spans="1:13" ht="63.75">
      <c r="A118" s="121" t="s">
        <v>345</v>
      </c>
      <c r="B118" s="75" t="s">
        <v>344</v>
      </c>
      <c r="C118" s="76" t="s">
        <v>177</v>
      </c>
      <c r="D118" s="70">
        <v>420</v>
      </c>
      <c r="E118" s="103">
        <v>300</v>
      </c>
      <c r="F118" s="71">
        <v>2400</v>
      </c>
      <c r="G118" s="72"/>
      <c r="H118" s="72">
        <v>9</v>
      </c>
      <c r="I118" s="59">
        <f>D118+E118+F118</f>
        <v>3120</v>
      </c>
      <c r="J118" s="73">
        <f t="shared" ref="J118:J122" si="22">H118*I118</f>
        <v>28080</v>
      </c>
      <c r="K118" s="74">
        <f t="shared" ref="K118:K126" si="23">J118*3</f>
        <v>84240</v>
      </c>
      <c r="L118" s="111"/>
      <c r="M118" s="111"/>
    </row>
    <row r="119" spans="1:13" ht="63.75">
      <c r="A119" s="122" t="s">
        <v>346</v>
      </c>
      <c r="B119" s="123" t="s">
        <v>178</v>
      </c>
      <c r="C119" s="124" t="s">
        <v>17</v>
      </c>
      <c r="D119" s="63"/>
      <c r="E119" s="102"/>
      <c r="F119" s="65">
        <v>800</v>
      </c>
      <c r="G119" s="66"/>
      <c r="H119" s="66">
        <v>6.5</v>
      </c>
      <c r="I119" s="54">
        <f>F119</f>
        <v>800</v>
      </c>
      <c r="J119" s="67">
        <f t="shared" si="22"/>
        <v>5200</v>
      </c>
      <c r="K119" s="68">
        <f t="shared" si="23"/>
        <v>15600</v>
      </c>
      <c r="L119" s="111"/>
      <c r="M119" s="111"/>
    </row>
    <row r="120" spans="1:13" ht="63.75">
      <c r="A120" s="45" t="s">
        <v>347</v>
      </c>
      <c r="B120" s="75" t="s">
        <v>179</v>
      </c>
      <c r="C120" s="76" t="s">
        <v>9</v>
      </c>
      <c r="D120" s="112">
        <v>70</v>
      </c>
      <c r="E120" s="113">
        <v>200</v>
      </c>
      <c r="F120" s="114"/>
      <c r="G120" s="115"/>
      <c r="H120" s="115">
        <v>13</v>
      </c>
      <c r="I120" s="116">
        <f>D120+E120</f>
        <v>270</v>
      </c>
      <c r="J120" s="117">
        <f t="shared" si="22"/>
        <v>3510</v>
      </c>
      <c r="K120" s="118">
        <f t="shared" si="23"/>
        <v>10530</v>
      </c>
    </row>
    <row r="121" spans="1:13" ht="63.75">
      <c r="A121" s="1" t="s">
        <v>348</v>
      </c>
      <c r="B121" s="7" t="s">
        <v>180</v>
      </c>
      <c r="C121" s="8" t="s">
        <v>70</v>
      </c>
      <c r="D121" s="70"/>
      <c r="E121" s="103">
        <v>1000</v>
      </c>
      <c r="F121" s="71">
        <v>1600</v>
      </c>
      <c r="G121" s="72"/>
      <c r="H121" s="72">
        <v>4</v>
      </c>
      <c r="I121" s="59">
        <f>E121+F121</f>
        <v>2600</v>
      </c>
      <c r="J121" s="73">
        <f t="shared" si="22"/>
        <v>10400</v>
      </c>
      <c r="K121" s="74">
        <f t="shared" si="23"/>
        <v>31200</v>
      </c>
    </row>
    <row r="122" spans="1:13" ht="76.5">
      <c r="A122" s="1" t="s">
        <v>349</v>
      </c>
      <c r="B122" s="7" t="s">
        <v>181</v>
      </c>
      <c r="C122" s="80" t="s">
        <v>9</v>
      </c>
      <c r="D122" s="70">
        <v>1400</v>
      </c>
      <c r="E122" s="103">
        <v>500</v>
      </c>
      <c r="F122" s="71"/>
      <c r="G122" s="72"/>
      <c r="H122" s="72">
        <v>24</v>
      </c>
      <c r="I122" s="59">
        <f>D122+E122</f>
        <v>1900</v>
      </c>
      <c r="J122" s="73">
        <f t="shared" si="22"/>
        <v>45600</v>
      </c>
      <c r="K122" s="74">
        <f t="shared" si="23"/>
        <v>136800</v>
      </c>
    </row>
    <row r="123" spans="1:13" ht="78.75">
      <c r="A123" s="77" t="s">
        <v>421</v>
      </c>
      <c r="B123" s="78" t="s">
        <v>182</v>
      </c>
      <c r="C123" s="81" t="s">
        <v>9</v>
      </c>
      <c r="D123" s="63"/>
      <c r="E123" s="102">
        <v>500</v>
      </c>
      <c r="F123" s="65"/>
      <c r="G123" s="82"/>
      <c r="H123" s="79">
        <v>8.25</v>
      </c>
      <c r="I123" s="59">
        <f>E123</f>
        <v>500</v>
      </c>
      <c r="J123" s="73">
        <f>H123*I123</f>
        <v>4125</v>
      </c>
      <c r="K123" s="74">
        <f t="shared" si="23"/>
        <v>12375</v>
      </c>
    </row>
    <row r="124" spans="1:13" s="30" customFormat="1" ht="78.75">
      <c r="A124" s="47" t="s">
        <v>350</v>
      </c>
      <c r="B124" s="84" t="s">
        <v>183</v>
      </c>
      <c r="C124" s="116" t="s">
        <v>184</v>
      </c>
      <c r="D124" s="70"/>
      <c r="E124" s="103">
        <v>500</v>
      </c>
      <c r="F124" s="71"/>
      <c r="G124" s="85"/>
      <c r="H124" s="79">
        <v>14</v>
      </c>
      <c r="I124" s="59">
        <f>E124</f>
        <v>500</v>
      </c>
      <c r="J124" s="73">
        <f>H124*I124</f>
        <v>7000</v>
      </c>
      <c r="K124" s="74">
        <f t="shared" si="23"/>
        <v>21000</v>
      </c>
    </row>
    <row r="125" spans="1:13" s="30" customFormat="1" ht="78.75">
      <c r="A125" s="57" t="s">
        <v>422</v>
      </c>
      <c r="B125" s="128" t="s">
        <v>185</v>
      </c>
      <c r="C125" s="59" t="s">
        <v>186</v>
      </c>
      <c r="D125" s="70"/>
      <c r="E125" s="103">
        <v>500</v>
      </c>
      <c r="F125" s="71"/>
      <c r="G125" s="85"/>
      <c r="H125" s="79">
        <v>28</v>
      </c>
      <c r="I125" s="59">
        <f>E125</f>
        <v>500</v>
      </c>
      <c r="J125" s="73">
        <f>H125*I125</f>
        <v>14000</v>
      </c>
      <c r="K125" s="74">
        <f t="shared" si="23"/>
        <v>42000</v>
      </c>
      <c r="L125" s="109"/>
    </row>
    <row r="126" spans="1:13" s="30" customFormat="1" ht="57" customHeight="1">
      <c r="A126" s="38" t="s">
        <v>423</v>
      </c>
      <c r="B126" s="106" t="s">
        <v>415</v>
      </c>
      <c r="C126" s="89" t="s">
        <v>9</v>
      </c>
      <c r="D126" s="89"/>
      <c r="E126" s="89">
        <v>200</v>
      </c>
      <c r="F126" s="107"/>
      <c r="G126" s="108"/>
      <c r="H126" s="108">
        <v>7.5</v>
      </c>
      <c r="I126" s="89">
        <f>E126</f>
        <v>200</v>
      </c>
      <c r="J126" s="91">
        <f>H126*I126</f>
        <v>1500</v>
      </c>
      <c r="K126" s="92">
        <f t="shared" si="23"/>
        <v>4500</v>
      </c>
      <c r="L126" s="125"/>
    </row>
    <row r="127" spans="1:13" s="30" customFormat="1" ht="15.75" customHeight="1">
      <c r="A127" s="136" t="s">
        <v>351</v>
      </c>
      <c r="B127" s="137"/>
      <c r="C127" s="137"/>
      <c r="D127" s="137"/>
      <c r="E127" s="137"/>
      <c r="F127" s="137"/>
      <c r="G127" s="137"/>
      <c r="H127" s="137"/>
      <c r="I127" s="137"/>
      <c r="J127" s="137"/>
      <c r="K127" s="137"/>
      <c r="L127" s="109"/>
    </row>
    <row r="128" spans="1:13" ht="38.25">
      <c r="A128" s="45" t="s">
        <v>354</v>
      </c>
      <c r="B128" s="75" t="s">
        <v>187</v>
      </c>
      <c r="C128" s="86" t="s">
        <v>352</v>
      </c>
      <c r="D128" s="112"/>
      <c r="E128" s="113">
        <v>50</v>
      </c>
      <c r="F128" s="114">
        <v>300</v>
      </c>
      <c r="G128" s="126"/>
      <c r="H128" s="127">
        <v>11.3</v>
      </c>
      <c r="I128" s="116">
        <f>E128+F128</f>
        <v>350</v>
      </c>
      <c r="J128" s="117">
        <f t="shared" ref="J128:J142" si="24">H128*I128</f>
        <v>3955.0000000000005</v>
      </c>
      <c r="K128" s="118">
        <f t="shared" ref="K128:K134" si="25">J128*3</f>
        <v>11865.000000000002</v>
      </c>
    </row>
    <row r="129" spans="1:14" ht="42.75">
      <c r="A129" s="1" t="s">
        <v>355</v>
      </c>
      <c r="B129" s="7" t="s">
        <v>188</v>
      </c>
      <c r="C129" s="42" t="s">
        <v>353</v>
      </c>
      <c r="D129" s="70"/>
      <c r="E129" s="103"/>
      <c r="F129" s="71">
        <v>50</v>
      </c>
      <c r="G129" s="85"/>
      <c r="H129" s="79">
        <v>15</v>
      </c>
      <c r="I129" s="59">
        <f>F129</f>
        <v>50</v>
      </c>
      <c r="J129" s="73">
        <f t="shared" si="24"/>
        <v>750</v>
      </c>
      <c r="K129" s="74">
        <f t="shared" si="25"/>
        <v>2250</v>
      </c>
    </row>
    <row r="130" spans="1:14" ht="102" customHeight="1">
      <c r="A130" s="1" t="s">
        <v>356</v>
      </c>
      <c r="B130" s="12" t="s">
        <v>189</v>
      </c>
      <c r="C130" s="8" t="s">
        <v>190</v>
      </c>
      <c r="D130" s="70"/>
      <c r="E130" s="103">
        <v>120</v>
      </c>
      <c r="F130" s="71"/>
      <c r="G130" s="85"/>
      <c r="H130" s="79">
        <v>1.7</v>
      </c>
      <c r="I130" s="59">
        <f>E130</f>
        <v>120</v>
      </c>
      <c r="J130" s="73">
        <f t="shared" si="24"/>
        <v>204</v>
      </c>
      <c r="K130" s="74">
        <f t="shared" si="25"/>
        <v>612</v>
      </c>
      <c r="L130" s="109"/>
      <c r="M130" s="109"/>
      <c r="N130" s="30"/>
    </row>
    <row r="131" spans="1:14" s="30" customFormat="1" ht="38.25">
      <c r="A131" s="29" t="s">
        <v>357</v>
      </c>
      <c r="B131" s="12" t="s">
        <v>412</v>
      </c>
      <c r="C131" s="13" t="s">
        <v>190</v>
      </c>
      <c r="D131" s="70"/>
      <c r="E131" s="103">
        <v>150</v>
      </c>
      <c r="F131" s="71">
        <v>100</v>
      </c>
      <c r="G131" s="85"/>
      <c r="H131" s="79">
        <v>1.92</v>
      </c>
      <c r="I131" s="59">
        <f>E131+F131</f>
        <v>250</v>
      </c>
      <c r="J131" s="73">
        <f t="shared" si="24"/>
        <v>480</v>
      </c>
      <c r="K131" s="74">
        <f t="shared" si="25"/>
        <v>1440</v>
      </c>
      <c r="L131" s="129"/>
      <c r="M131" s="109"/>
    </row>
    <row r="132" spans="1:14" s="30" customFormat="1" ht="63.75">
      <c r="A132" s="29" t="s">
        <v>358</v>
      </c>
      <c r="B132" s="35" t="s">
        <v>413</v>
      </c>
      <c r="C132" s="13" t="s">
        <v>190</v>
      </c>
      <c r="D132" s="70"/>
      <c r="E132" s="103">
        <v>240</v>
      </c>
      <c r="F132" s="71"/>
      <c r="G132" s="85"/>
      <c r="H132" s="79">
        <v>1.68</v>
      </c>
      <c r="I132" s="59">
        <f>E132</f>
        <v>240</v>
      </c>
      <c r="J132" s="73">
        <f t="shared" si="24"/>
        <v>403.2</v>
      </c>
      <c r="K132" s="74">
        <f t="shared" si="25"/>
        <v>1209.5999999999999</v>
      </c>
      <c r="L132" s="129"/>
      <c r="M132" s="109"/>
    </row>
    <row r="133" spans="1:14" s="30" customFormat="1" ht="38.25">
      <c r="A133" s="29" t="s">
        <v>360</v>
      </c>
      <c r="B133" s="12" t="s">
        <v>191</v>
      </c>
      <c r="C133" s="13" t="s">
        <v>192</v>
      </c>
      <c r="D133" s="70">
        <v>3030</v>
      </c>
      <c r="E133" s="103"/>
      <c r="F133" s="71"/>
      <c r="G133" s="85"/>
      <c r="H133" s="79">
        <v>0.5</v>
      </c>
      <c r="I133" s="59">
        <f>D133</f>
        <v>3030</v>
      </c>
      <c r="J133" s="73">
        <f t="shared" si="24"/>
        <v>1515</v>
      </c>
      <c r="K133" s="74">
        <f t="shared" si="25"/>
        <v>4545</v>
      </c>
      <c r="L133" s="109"/>
      <c r="M133" s="109"/>
    </row>
    <row r="134" spans="1:14" ht="25.5">
      <c r="A134" s="1" t="s">
        <v>361</v>
      </c>
      <c r="B134" s="7" t="s">
        <v>193</v>
      </c>
      <c r="C134" s="13" t="s">
        <v>194</v>
      </c>
      <c r="D134" s="70">
        <v>3030</v>
      </c>
      <c r="E134" s="103">
        <v>3300</v>
      </c>
      <c r="F134" s="71"/>
      <c r="G134" s="71">
        <v>200</v>
      </c>
      <c r="H134" s="79">
        <v>1.5</v>
      </c>
      <c r="I134" s="59">
        <f>D134+E134+G134</f>
        <v>6530</v>
      </c>
      <c r="J134" s="73">
        <f t="shared" si="24"/>
        <v>9795</v>
      </c>
      <c r="K134" s="74">
        <f t="shared" si="25"/>
        <v>29385</v>
      </c>
    </row>
    <row r="135" spans="1:14" s="30" customFormat="1" ht="38.25">
      <c r="A135" s="29" t="s">
        <v>363</v>
      </c>
      <c r="B135" s="12" t="s">
        <v>359</v>
      </c>
      <c r="C135" s="13" t="s">
        <v>195</v>
      </c>
      <c r="D135" s="70">
        <v>2400</v>
      </c>
      <c r="E135" s="103"/>
      <c r="F135" s="71"/>
      <c r="G135" s="71"/>
      <c r="H135" s="79">
        <v>3.5</v>
      </c>
      <c r="I135" s="59">
        <f>D135</f>
        <v>2400</v>
      </c>
      <c r="J135" s="73">
        <f t="shared" si="24"/>
        <v>8400</v>
      </c>
      <c r="K135" s="74">
        <f t="shared" ref="K135:K137" si="26">J135*3</f>
        <v>25200</v>
      </c>
    </row>
    <row r="136" spans="1:14" ht="51">
      <c r="A136" s="1" t="s">
        <v>364</v>
      </c>
      <c r="B136" s="7" t="s">
        <v>196</v>
      </c>
      <c r="C136" s="21" t="s">
        <v>362</v>
      </c>
      <c r="D136" s="70"/>
      <c r="E136" s="103">
        <v>150</v>
      </c>
      <c r="F136" s="71">
        <v>600</v>
      </c>
      <c r="G136" s="71">
        <v>200</v>
      </c>
      <c r="H136" s="79">
        <v>3</v>
      </c>
      <c r="I136" s="59">
        <f>E136+F136+G136</f>
        <v>950</v>
      </c>
      <c r="J136" s="73">
        <f>H136*I136</f>
        <v>2850</v>
      </c>
      <c r="K136" s="74">
        <f t="shared" si="26"/>
        <v>8550</v>
      </c>
    </row>
    <row r="137" spans="1:14" ht="51">
      <c r="A137" s="1" t="s">
        <v>366</v>
      </c>
      <c r="B137" s="7" t="s">
        <v>197</v>
      </c>
      <c r="C137" s="14" t="s">
        <v>198</v>
      </c>
      <c r="D137" s="70"/>
      <c r="E137" s="103">
        <v>50</v>
      </c>
      <c r="F137" s="71">
        <v>2000</v>
      </c>
      <c r="G137" s="71"/>
      <c r="H137" s="79">
        <v>1</v>
      </c>
      <c r="I137" s="59">
        <f>E137+F137</f>
        <v>2050</v>
      </c>
      <c r="J137" s="73">
        <f t="shared" si="24"/>
        <v>2050</v>
      </c>
      <c r="K137" s="74">
        <f t="shared" si="26"/>
        <v>6150</v>
      </c>
    </row>
    <row r="138" spans="1:14" ht="56.25" customHeight="1">
      <c r="A138" s="1" t="s">
        <v>368</v>
      </c>
      <c r="B138" s="7" t="s">
        <v>199</v>
      </c>
      <c r="C138" s="32" t="s">
        <v>365</v>
      </c>
      <c r="D138" s="70">
        <v>1000</v>
      </c>
      <c r="E138" s="133">
        <v>1000</v>
      </c>
      <c r="F138" s="71">
        <v>1500</v>
      </c>
      <c r="G138" s="71"/>
      <c r="H138" s="79">
        <v>5.25</v>
      </c>
      <c r="I138" s="59">
        <f>D138+E138+F138</f>
        <v>3500</v>
      </c>
      <c r="J138" s="73">
        <f t="shared" si="24"/>
        <v>18375</v>
      </c>
      <c r="K138" s="74">
        <f>J138*3</f>
        <v>55125</v>
      </c>
    </row>
    <row r="139" spans="1:14" s="30" customFormat="1" ht="51">
      <c r="A139" s="29" t="s">
        <v>370</v>
      </c>
      <c r="B139" s="12" t="s">
        <v>200</v>
      </c>
      <c r="C139" s="32" t="s">
        <v>367</v>
      </c>
      <c r="D139" s="70"/>
      <c r="E139" s="103">
        <v>20</v>
      </c>
      <c r="F139" s="71"/>
      <c r="G139" s="71"/>
      <c r="H139" s="79">
        <v>9.5500000000000007</v>
      </c>
      <c r="I139" s="59">
        <f>E139</f>
        <v>20</v>
      </c>
      <c r="J139" s="73">
        <f t="shared" si="24"/>
        <v>191</v>
      </c>
      <c r="K139" s="74">
        <f>J139*3</f>
        <v>573</v>
      </c>
    </row>
    <row r="140" spans="1:14" ht="63.75">
      <c r="A140" s="1" t="s">
        <v>371</v>
      </c>
      <c r="B140" s="7" t="s">
        <v>369</v>
      </c>
      <c r="C140" s="8" t="s">
        <v>91</v>
      </c>
      <c r="D140" s="70">
        <v>20000</v>
      </c>
      <c r="E140" s="133">
        <v>90000</v>
      </c>
      <c r="F140" s="71">
        <v>150000</v>
      </c>
      <c r="G140" s="71">
        <v>1000</v>
      </c>
      <c r="H140" s="79">
        <v>0.8</v>
      </c>
      <c r="I140" s="59">
        <f>D140+E140+F140+G140</f>
        <v>261000</v>
      </c>
      <c r="J140" s="73">
        <f t="shared" si="24"/>
        <v>208800</v>
      </c>
      <c r="K140" s="74">
        <f>J140*3</f>
        <v>626400</v>
      </c>
    </row>
    <row r="141" spans="1:14" ht="51">
      <c r="A141" s="1" t="s">
        <v>424</v>
      </c>
      <c r="B141" s="5" t="s">
        <v>202</v>
      </c>
      <c r="C141" s="6" t="s">
        <v>128</v>
      </c>
      <c r="D141" s="70"/>
      <c r="E141" s="103"/>
      <c r="F141" s="71">
        <v>200</v>
      </c>
      <c r="G141" s="71"/>
      <c r="H141" s="79">
        <v>10</v>
      </c>
      <c r="I141" s="59">
        <f>F141</f>
        <v>200</v>
      </c>
      <c r="J141" s="73">
        <f t="shared" si="24"/>
        <v>2000</v>
      </c>
      <c r="K141" s="74">
        <f>J141*3</f>
        <v>6000</v>
      </c>
    </row>
    <row r="142" spans="1:14" ht="63.75">
      <c r="A142" s="1" t="s">
        <v>425</v>
      </c>
      <c r="B142" s="5" t="s">
        <v>203</v>
      </c>
      <c r="C142" s="6" t="s">
        <v>201</v>
      </c>
      <c r="D142" s="70"/>
      <c r="E142" s="103"/>
      <c r="F142" s="71">
        <v>20</v>
      </c>
      <c r="G142" s="71"/>
      <c r="H142" s="79">
        <v>89</v>
      </c>
      <c r="I142" s="59">
        <f>F142</f>
        <v>20</v>
      </c>
      <c r="J142" s="73">
        <f t="shared" si="24"/>
        <v>1780</v>
      </c>
      <c r="K142" s="74">
        <f>J142*3</f>
        <v>5340</v>
      </c>
    </row>
    <row r="143" spans="1:14">
      <c r="A143" s="138" t="s">
        <v>372</v>
      </c>
      <c r="B143" s="139"/>
      <c r="C143" s="139"/>
      <c r="D143" s="139"/>
      <c r="E143" s="139"/>
      <c r="F143" s="139"/>
      <c r="G143" s="139"/>
      <c r="H143" s="139"/>
      <c r="I143" s="139"/>
      <c r="J143" s="139"/>
      <c r="K143" s="139"/>
    </row>
    <row r="144" spans="1:14" s="30" customFormat="1" ht="66" customHeight="1">
      <c r="A144" s="38" t="s">
        <v>373</v>
      </c>
      <c r="B144" s="106" t="s">
        <v>414</v>
      </c>
      <c r="C144" s="89" t="s">
        <v>9</v>
      </c>
      <c r="D144" s="89"/>
      <c r="E144" s="89">
        <v>500</v>
      </c>
      <c r="F144" s="107"/>
      <c r="G144" s="108"/>
      <c r="H144" s="108">
        <v>6</v>
      </c>
      <c r="I144" s="89">
        <f>E144</f>
        <v>500</v>
      </c>
      <c r="J144" s="91">
        <f t="shared" ref="J144:J151" si="27">H144*I144</f>
        <v>3000</v>
      </c>
      <c r="K144" s="92">
        <f>J144*3</f>
        <v>9000</v>
      </c>
      <c r="L144" s="130"/>
    </row>
    <row r="145" spans="1:12" ht="76.5">
      <c r="A145" s="1" t="s">
        <v>374</v>
      </c>
      <c r="B145" s="7" t="s">
        <v>204</v>
      </c>
      <c r="C145" s="8" t="s">
        <v>9</v>
      </c>
      <c r="D145" s="70">
        <v>48</v>
      </c>
      <c r="E145" s="133">
        <v>200</v>
      </c>
      <c r="F145" s="71">
        <v>2200</v>
      </c>
      <c r="G145" s="71"/>
      <c r="H145" s="79">
        <v>10</v>
      </c>
      <c r="I145" s="59">
        <f>D145+E145+F145</f>
        <v>2448</v>
      </c>
      <c r="J145" s="73">
        <f t="shared" si="27"/>
        <v>24480</v>
      </c>
      <c r="K145" s="74">
        <f t="shared" ref="K145:K181" si="28">J145*3</f>
        <v>73440</v>
      </c>
      <c r="L145" s="30"/>
    </row>
    <row r="146" spans="1:12" ht="63.75">
      <c r="A146" s="1" t="s">
        <v>375</v>
      </c>
      <c r="B146" s="7" t="s">
        <v>205</v>
      </c>
      <c r="C146" s="8" t="s">
        <v>9</v>
      </c>
      <c r="D146" s="87">
        <v>120</v>
      </c>
      <c r="E146" s="103">
        <v>1000</v>
      </c>
      <c r="F146" s="71">
        <v>1000</v>
      </c>
      <c r="G146" s="71"/>
      <c r="H146" s="79">
        <v>8.5</v>
      </c>
      <c r="I146" s="59">
        <f>D146+E146+F146</f>
        <v>2120</v>
      </c>
      <c r="J146" s="73">
        <f t="shared" si="27"/>
        <v>18020</v>
      </c>
      <c r="K146" s="74">
        <f>J146*3</f>
        <v>54060</v>
      </c>
    </row>
    <row r="147" spans="1:12" ht="51">
      <c r="A147" s="1" t="s">
        <v>376</v>
      </c>
      <c r="B147" s="7" t="s">
        <v>206</v>
      </c>
      <c r="C147" s="8" t="s">
        <v>89</v>
      </c>
      <c r="D147" s="87">
        <v>120</v>
      </c>
      <c r="E147" s="103">
        <v>300</v>
      </c>
      <c r="F147" s="71">
        <v>700</v>
      </c>
      <c r="G147" s="71"/>
      <c r="H147" s="79">
        <v>4</v>
      </c>
      <c r="I147" s="59">
        <f>D147+E147+F147</f>
        <v>1120</v>
      </c>
      <c r="J147" s="73">
        <f t="shared" si="27"/>
        <v>4480</v>
      </c>
      <c r="K147" s="74">
        <f t="shared" si="28"/>
        <v>13440</v>
      </c>
    </row>
    <row r="148" spans="1:12" ht="51">
      <c r="A148" s="1" t="s">
        <v>377</v>
      </c>
      <c r="B148" s="7" t="s">
        <v>207</v>
      </c>
      <c r="C148" s="8" t="s">
        <v>70</v>
      </c>
      <c r="D148" s="87"/>
      <c r="E148" s="103">
        <v>500</v>
      </c>
      <c r="F148" s="71"/>
      <c r="G148" s="71"/>
      <c r="H148" s="79">
        <v>2.8</v>
      </c>
      <c r="I148" s="59">
        <f>E148</f>
        <v>500</v>
      </c>
      <c r="J148" s="73">
        <f t="shared" si="27"/>
        <v>1400</v>
      </c>
      <c r="K148" s="74">
        <f t="shared" si="28"/>
        <v>4200</v>
      </c>
    </row>
    <row r="149" spans="1:12" ht="51">
      <c r="A149" s="1" t="s">
        <v>378</v>
      </c>
      <c r="B149" s="7" t="s">
        <v>208</v>
      </c>
      <c r="C149" s="8" t="s">
        <v>72</v>
      </c>
      <c r="D149" s="87"/>
      <c r="E149" s="103"/>
      <c r="F149" s="71">
        <v>150</v>
      </c>
      <c r="G149" s="71"/>
      <c r="H149" s="79">
        <v>7</v>
      </c>
      <c r="I149" s="59">
        <f>F149</f>
        <v>150</v>
      </c>
      <c r="J149" s="73">
        <f t="shared" si="27"/>
        <v>1050</v>
      </c>
      <c r="K149" s="74">
        <f t="shared" si="28"/>
        <v>3150</v>
      </c>
    </row>
    <row r="150" spans="1:12" ht="51">
      <c r="A150" s="1" t="s">
        <v>379</v>
      </c>
      <c r="B150" s="7" t="s">
        <v>209</v>
      </c>
      <c r="C150" s="8" t="s">
        <v>70</v>
      </c>
      <c r="D150" s="87">
        <v>1020</v>
      </c>
      <c r="E150" s="103">
        <v>500</v>
      </c>
      <c r="F150" s="71">
        <v>1500</v>
      </c>
      <c r="G150" s="71"/>
      <c r="H150" s="79">
        <v>3.5</v>
      </c>
      <c r="I150" s="59">
        <f>D150+E150+F150</f>
        <v>3020</v>
      </c>
      <c r="J150" s="73">
        <f t="shared" si="27"/>
        <v>10570</v>
      </c>
      <c r="K150" s="74">
        <f t="shared" si="28"/>
        <v>31710</v>
      </c>
    </row>
    <row r="151" spans="1:12" ht="38.25">
      <c r="A151" s="1" t="s">
        <v>426</v>
      </c>
      <c r="B151" s="7" t="s">
        <v>210</v>
      </c>
      <c r="C151" s="8" t="s">
        <v>76</v>
      </c>
      <c r="D151" s="87">
        <v>600</v>
      </c>
      <c r="E151" s="133">
        <v>3000</v>
      </c>
      <c r="F151" s="71">
        <v>2000</v>
      </c>
      <c r="G151" s="71"/>
      <c r="H151" s="79">
        <v>2.9</v>
      </c>
      <c r="I151" s="59">
        <f>D151+E151+F151</f>
        <v>5600</v>
      </c>
      <c r="J151" s="73">
        <f t="shared" si="27"/>
        <v>16240</v>
      </c>
      <c r="K151" s="74">
        <f t="shared" si="28"/>
        <v>48720</v>
      </c>
    </row>
    <row r="152" spans="1:12" ht="51">
      <c r="A152" s="1" t="s">
        <v>380</v>
      </c>
      <c r="B152" s="7" t="s">
        <v>211</v>
      </c>
      <c r="C152" s="8" t="s">
        <v>70</v>
      </c>
      <c r="D152" s="87">
        <v>400</v>
      </c>
      <c r="E152" s="103">
        <v>1000</v>
      </c>
      <c r="F152" s="71">
        <v>1300</v>
      </c>
      <c r="G152" s="71"/>
      <c r="H152" s="79">
        <v>2.4</v>
      </c>
      <c r="I152" s="59">
        <f>D152+E152+F152</f>
        <v>2700</v>
      </c>
      <c r="J152" s="73">
        <f t="shared" ref="J152:J181" si="29">H152*I152</f>
        <v>6480</v>
      </c>
      <c r="K152" s="74">
        <f t="shared" si="28"/>
        <v>19440</v>
      </c>
    </row>
    <row r="153" spans="1:12" ht="51">
      <c r="A153" s="1" t="s">
        <v>381</v>
      </c>
      <c r="B153" s="7" t="s">
        <v>212</v>
      </c>
      <c r="C153" s="8" t="s">
        <v>9</v>
      </c>
      <c r="D153" s="87"/>
      <c r="E153" s="103">
        <v>500</v>
      </c>
      <c r="F153" s="71"/>
      <c r="G153" s="71"/>
      <c r="H153" s="79">
        <v>6</v>
      </c>
      <c r="I153" s="59">
        <f>E153</f>
        <v>500</v>
      </c>
      <c r="J153" s="73">
        <f t="shared" si="29"/>
        <v>3000</v>
      </c>
      <c r="K153" s="74">
        <f t="shared" si="28"/>
        <v>9000</v>
      </c>
    </row>
    <row r="154" spans="1:12" ht="51">
      <c r="A154" s="1" t="s">
        <v>382</v>
      </c>
      <c r="B154" s="7" t="s">
        <v>213</v>
      </c>
      <c r="C154" s="8" t="s">
        <v>9</v>
      </c>
      <c r="D154" s="87"/>
      <c r="E154" s="103">
        <v>1650</v>
      </c>
      <c r="F154" s="71"/>
      <c r="G154" s="71"/>
      <c r="H154" s="79">
        <v>4.5</v>
      </c>
      <c r="I154" s="59">
        <f>E154</f>
        <v>1650</v>
      </c>
      <c r="J154" s="73">
        <f t="shared" si="29"/>
        <v>7425</v>
      </c>
      <c r="K154" s="74">
        <f t="shared" si="28"/>
        <v>22275</v>
      </c>
    </row>
    <row r="155" spans="1:12" ht="51">
      <c r="A155" s="1" t="s">
        <v>383</v>
      </c>
      <c r="B155" s="7" t="s">
        <v>214</v>
      </c>
      <c r="C155" s="8" t="s">
        <v>9</v>
      </c>
      <c r="D155" s="87"/>
      <c r="E155" s="103">
        <v>50</v>
      </c>
      <c r="F155" s="71">
        <v>450</v>
      </c>
      <c r="G155" s="71"/>
      <c r="H155" s="79">
        <v>7.5</v>
      </c>
      <c r="I155" s="59">
        <f>E155+F155</f>
        <v>500</v>
      </c>
      <c r="J155" s="73">
        <f t="shared" si="29"/>
        <v>3750</v>
      </c>
      <c r="K155" s="74">
        <f t="shared" si="28"/>
        <v>11250</v>
      </c>
    </row>
    <row r="156" spans="1:12" ht="90">
      <c r="A156" s="1" t="s">
        <v>384</v>
      </c>
      <c r="B156" s="20" t="s">
        <v>215</v>
      </c>
      <c r="C156" s="8" t="s">
        <v>9</v>
      </c>
      <c r="D156" s="87"/>
      <c r="E156" s="103">
        <v>1500</v>
      </c>
      <c r="F156" s="71">
        <v>1200</v>
      </c>
      <c r="G156" s="71"/>
      <c r="H156" s="79">
        <v>7.5</v>
      </c>
      <c r="I156" s="59">
        <f>E156+F156</f>
        <v>2700</v>
      </c>
      <c r="J156" s="73">
        <f t="shared" ref="J156:J162" si="30">H156*I156</f>
        <v>20250</v>
      </c>
      <c r="K156" s="74">
        <f>J156*3</f>
        <v>60750</v>
      </c>
    </row>
    <row r="157" spans="1:12" ht="89.25">
      <c r="A157" s="1" t="s">
        <v>385</v>
      </c>
      <c r="B157" s="16" t="s">
        <v>216</v>
      </c>
      <c r="C157" s="8" t="s">
        <v>70</v>
      </c>
      <c r="D157" s="87"/>
      <c r="E157" s="103"/>
      <c r="F157" s="71"/>
      <c r="G157" s="71">
        <v>2000</v>
      </c>
      <c r="H157" s="79">
        <v>2.25</v>
      </c>
      <c r="I157" s="59">
        <f>G157</f>
        <v>2000</v>
      </c>
      <c r="J157" s="73">
        <f t="shared" si="30"/>
        <v>4500</v>
      </c>
      <c r="K157" s="74">
        <f t="shared" si="28"/>
        <v>13500</v>
      </c>
    </row>
    <row r="158" spans="1:12" ht="63.75">
      <c r="A158" s="1" t="s">
        <v>386</v>
      </c>
      <c r="B158" s="5" t="s">
        <v>217</v>
      </c>
      <c r="C158" s="13">
        <v>200</v>
      </c>
      <c r="D158" s="87"/>
      <c r="E158" s="133">
        <v>400</v>
      </c>
      <c r="F158" s="71">
        <v>2900</v>
      </c>
      <c r="G158" s="71"/>
      <c r="H158" s="79">
        <v>2.5</v>
      </c>
      <c r="I158" s="59">
        <f>E158+F158</f>
        <v>3300</v>
      </c>
      <c r="J158" s="73">
        <f t="shared" si="30"/>
        <v>8250</v>
      </c>
      <c r="K158" s="74">
        <f t="shared" si="28"/>
        <v>24750</v>
      </c>
    </row>
    <row r="159" spans="1:12" ht="63.75">
      <c r="A159" s="1" t="s">
        <v>387</v>
      </c>
      <c r="B159" s="5" t="s">
        <v>218</v>
      </c>
      <c r="C159" s="8" t="s">
        <v>89</v>
      </c>
      <c r="D159" s="87">
        <v>250</v>
      </c>
      <c r="E159" s="103"/>
      <c r="F159" s="71"/>
      <c r="G159" s="71"/>
      <c r="H159" s="79">
        <v>6</v>
      </c>
      <c r="I159" s="59">
        <f>D159</f>
        <v>250</v>
      </c>
      <c r="J159" s="73">
        <f t="shared" si="30"/>
        <v>1500</v>
      </c>
      <c r="K159" s="74">
        <f>J159*3</f>
        <v>4500</v>
      </c>
    </row>
    <row r="160" spans="1:12" ht="63.75">
      <c r="A160" s="1" t="s">
        <v>388</v>
      </c>
      <c r="B160" s="5" t="s">
        <v>219</v>
      </c>
      <c r="C160" s="8" t="s">
        <v>220</v>
      </c>
      <c r="D160" s="87">
        <v>150</v>
      </c>
      <c r="E160" s="103"/>
      <c r="F160" s="71"/>
      <c r="G160" s="71"/>
      <c r="H160" s="79">
        <v>4.5</v>
      </c>
      <c r="I160" s="59">
        <f t="shared" ref="I160:I164" si="31">D160</f>
        <v>150</v>
      </c>
      <c r="J160" s="73">
        <f t="shared" si="30"/>
        <v>675</v>
      </c>
      <c r="K160" s="74">
        <f t="shared" si="28"/>
        <v>2025</v>
      </c>
    </row>
    <row r="161" spans="1:11" ht="89.25">
      <c r="A161" s="1" t="s">
        <v>389</v>
      </c>
      <c r="B161" s="5" t="s">
        <v>221</v>
      </c>
      <c r="C161" s="8" t="s">
        <v>89</v>
      </c>
      <c r="D161" s="87">
        <v>250</v>
      </c>
      <c r="E161" s="103"/>
      <c r="F161" s="71"/>
      <c r="G161" s="71"/>
      <c r="H161" s="79">
        <v>6</v>
      </c>
      <c r="I161" s="59">
        <f t="shared" si="31"/>
        <v>250</v>
      </c>
      <c r="J161" s="73">
        <f t="shared" si="30"/>
        <v>1500</v>
      </c>
      <c r="K161" s="74">
        <f t="shared" si="28"/>
        <v>4500</v>
      </c>
    </row>
    <row r="162" spans="1:11" ht="89.25">
      <c r="A162" s="1" t="s">
        <v>390</v>
      </c>
      <c r="B162" s="5" t="s">
        <v>222</v>
      </c>
      <c r="C162" s="8" t="s">
        <v>220</v>
      </c>
      <c r="D162" s="87">
        <v>150</v>
      </c>
      <c r="E162" s="103"/>
      <c r="F162" s="71"/>
      <c r="G162" s="71"/>
      <c r="H162" s="79">
        <v>4.5</v>
      </c>
      <c r="I162" s="59">
        <f t="shared" si="31"/>
        <v>150</v>
      </c>
      <c r="J162" s="73">
        <f t="shared" si="30"/>
        <v>675</v>
      </c>
      <c r="K162" s="74">
        <f t="shared" si="28"/>
        <v>2025</v>
      </c>
    </row>
    <row r="163" spans="1:11" ht="51">
      <c r="A163" s="1" t="s">
        <v>391</v>
      </c>
      <c r="B163" s="5" t="s">
        <v>223</v>
      </c>
      <c r="C163" s="8" t="s">
        <v>201</v>
      </c>
      <c r="D163" s="87">
        <v>120</v>
      </c>
      <c r="E163" s="103"/>
      <c r="F163" s="71"/>
      <c r="G163" s="71"/>
      <c r="H163" s="79">
        <v>50</v>
      </c>
      <c r="I163" s="59">
        <f t="shared" si="31"/>
        <v>120</v>
      </c>
      <c r="J163" s="73">
        <f t="shared" si="29"/>
        <v>6000</v>
      </c>
      <c r="K163" s="74">
        <f t="shared" si="28"/>
        <v>18000</v>
      </c>
    </row>
    <row r="164" spans="1:11" ht="25.5">
      <c r="A164" s="1" t="s">
        <v>393</v>
      </c>
      <c r="B164" s="5" t="s">
        <v>224</v>
      </c>
      <c r="C164" s="8" t="s">
        <v>225</v>
      </c>
      <c r="D164" s="87">
        <v>3000</v>
      </c>
      <c r="E164" s="103"/>
      <c r="F164" s="71"/>
      <c r="G164" s="71"/>
      <c r="H164" s="79">
        <v>1</v>
      </c>
      <c r="I164" s="59">
        <f t="shared" si="31"/>
        <v>3000</v>
      </c>
      <c r="J164" s="73">
        <f t="shared" ref="J164:J176" si="32">H164*I164</f>
        <v>3000</v>
      </c>
      <c r="K164" s="74">
        <f t="shared" si="28"/>
        <v>9000</v>
      </c>
    </row>
    <row r="165" spans="1:11" ht="76.5">
      <c r="A165" s="1" t="s">
        <v>394</v>
      </c>
      <c r="B165" s="5" t="s">
        <v>226</v>
      </c>
      <c r="C165" s="13" t="s">
        <v>70</v>
      </c>
      <c r="D165" s="87"/>
      <c r="E165" s="103"/>
      <c r="F165" s="71">
        <v>500</v>
      </c>
      <c r="G165" s="71"/>
      <c r="H165" s="79">
        <v>2.5</v>
      </c>
      <c r="I165" s="59">
        <f>F165</f>
        <v>500</v>
      </c>
      <c r="J165" s="73">
        <f t="shared" si="32"/>
        <v>1250</v>
      </c>
      <c r="K165" s="74">
        <f t="shared" si="28"/>
        <v>3750</v>
      </c>
    </row>
    <row r="166" spans="1:11" s="30" customFormat="1" ht="88.5" customHeight="1">
      <c r="A166" s="29" t="s">
        <v>395</v>
      </c>
      <c r="B166" s="44" t="s">
        <v>227</v>
      </c>
      <c r="C166" s="42" t="s">
        <v>392</v>
      </c>
      <c r="D166" s="87">
        <v>3000</v>
      </c>
      <c r="E166" s="103"/>
      <c r="F166" s="71"/>
      <c r="G166" s="71"/>
      <c r="H166" s="79">
        <v>2</v>
      </c>
      <c r="I166" s="59">
        <f>D166</f>
        <v>3000</v>
      </c>
      <c r="J166" s="73">
        <f t="shared" si="32"/>
        <v>6000</v>
      </c>
      <c r="K166" s="74">
        <f t="shared" si="28"/>
        <v>18000</v>
      </c>
    </row>
    <row r="167" spans="1:11" s="30" customFormat="1" ht="36.75">
      <c r="A167" s="29" t="s">
        <v>397</v>
      </c>
      <c r="B167" s="44" t="s">
        <v>228</v>
      </c>
      <c r="C167" s="42" t="s">
        <v>392</v>
      </c>
      <c r="D167" s="87">
        <v>3000</v>
      </c>
      <c r="E167" s="133">
        <v>1000</v>
      </c>
      <c r="F167" s="71">
        <v>100</v>
      </c>
      <c r="G167" s="71"/>
      <c r="H167" s="79">
        <v>2</v>
      </c>
      <c r="I167" s="59">
        <f>D167+E167+F167</f>
        <v>4100</v>
      </c>
      <c r="J167" s="73">
        <f t="shared" si="32"/>
        <v>8200</v>
      </c>
      <c r="K167" s="74">
        <f t="shared" si="28"/>
        <v>24600</v>
      </c>
    </row>
    <row r="168" spans="1:11" s="30" customFormat="1" ht="36.75">
      <c r="A168" s="29" t="s">
        <v>398</v>
      </c>
      <c r="B168" s="44" t="s">
        <v>229</v>
      </c>
      <c r="C168" s="42" t="s">
        <v>392</v>
      </c>
      <c r="D168" s="87">
        <v>200</v>
      </c>
      <c r="E168" s="103"/>
      <c r="F168" s="71"/>
      <c r="G168" s="71"/>
      <c r="H168" s="79">
        <v>1.8</v>
      </c>
      <c r="I168" s="59">
        <f t="shared" ref="I168:I173" si="33">D168</f>
        <v>200</v>
      </c>
      <c r="J168" s="73">
        <f t="shared" si="32"/>
        <v>360</v>
      </c>
      <c r="K168" s="74">
        <f t="shared" si="28"/>
        <v>1080</v>
      </c>
    </row>
    <row r="169" spans="1:11" s="30" customFormat="1" ht="28.5">
      <c r="A169" s="29" t="s">
        <v>400</v>
      </c>
      <c r="B169" s="44" t="s">
        <v>230</v>
      </c>
      <c r="C169" s="42" t="s">
        <v>396</v>
      </c>
      <c r="D169" s="87">
        <v>200</v>
      </c>
      <c r="E169" s="103"/>
      <c r="F169" s="71"/>
      <c r="G169" s="71"/>
      <c r="H169" s="79">
        <v>9</v>
      </c>
      <c r="I169" s="59">
        <f t="shared" si="33"/>
        <v>200</v>
      </c>
      <c r="J169" s="73">
        <f t="shared" si="32"/>
        <v>1800</v>
      </c>
      <c r="K169" s="74">
        <f t="shared" si="28"/>
        <v>5400</v>
      </c>
    </row>
    <row r="170" spans="1:11" s="30" customFormat="1" ht="28.5">
      <c r="A170" s="29" t="s">
        <v>401</v>
      </c>
      <c r="B170" s="44" t="s">
        <v>231</v>
      </c>
      <c r="C170" s="42" t="s">
        <v>396</v>
      </c>
      <c r="D170" s="87">
        <v>200</v>
      </c>
      <c r="E170" s="103"/>
      <c r="F170" s="71"/>
      <c r="G170" s="71"/>
      <c r="H170" s="79">
        <v>9</v>
      </c>
      <c r="I170" s="59">
        <f t="shared" si="33"/>
        <v>200</v>
      </c>
      <c r="J170" s="73">
        <f t="shared" si="32"/>
        <v>1800</v>
      </c>
      <c r="K170" s="74">
        <f t="shared" si="28"/>
        <v>5400</v>
      </c>
    </row>
    <row r="171" spans="1:11" s="30" customFormat="1" ht="28.5">
      <c r="A171" s="29" t="s">
        <v>402</v>
      </c>
      <c r="B171" s="44" t="s">
        <v>232</v>
      </c>
      <c r="C171" s="42" t="s">
        <v>399</v>
      </c>
      <c r="D171" s="87">
        <v>30</v>
      </c>
      <c r="E171" s="103"/>
      <c r="F171" s="71"/>
      <c r="G171" s="71"/>
      <c r="H171" s="79">
        <v>28</v>
      </c>
      <c r="I171" s="59">
        <f t="shared" si="33"/>
        <v>30</v>
      </c>
      <c r="J171" s="73">
        <f t="shared" si="32"/>
        <v>840</v>
      </c>
      <c r="K171" s="74">
        <f t="shared" si="28"/>
        <v>2520</v>
      </c>
    </row>
    <row r="172" spans="1:11" s="30" customFormat="1" ht="36.75">
      <c r="A172" s="29" t="s">
        <v>403</v>
      </c>
      <c r="B172" s="44" t="s">
        <v>233</v>
      </c>
      <c r="C172" s="42" t="s">
        <v>399</v>
      </c>
      <c r="D172" s="87">
        <v>30</v>
      </c>
      <c r="E172" s="103"/>
      <c r="F172" s="71"/>
      <c r="G172" s="71"/>
      <c r="H172" s="79">
        <v>21</v>
      </c>
      <c r="I172" s="59">
        <f t="shared" si="33"/>
        <v>30</v>
      </c>
      <c r="J172" s="73">
        <f t="shared" si="32"/>
        <v>630</v>
      </c>
      <c r="K172" s="74">
        <f t="shared" si="28"/>
        <v>1890</v>
      </c>
    </row>
    <row r="173" spans="1:11" ht="36.75">
      <c r="A173" s="1" t="s">
        <v>433</v>
      </c>
      <c r="B173" s="19" t="s">
        <v>234</v>
      </c>
      <c r="C173" s="8" t="s">
        <v>100</v>
      </c>
      <c r="D173" s="87">
        <v>30</v>
      </c>
      <c r="E173" s="103"/>
      <c r="F173" s="71"/>
      <c r="G173" s="71"/>
      <c r="H173" s="79">
        <v>30</v>
      </c>
      <c r="I173" s="59">
        <f t="shared" si="33"/>
        <v>30</v>
      </c>
      <c r="J173" s="73">
        <f t="shared" si="32"/>
        <v>900</v>
      </c>
      <c r="K173" s="74">
        <f t="shared" si="28"/>
        <v>2700</v>
      </c>
    </row>
    <row r="174" spans="1:11" ht="60.75">
      <c r="A174" s="1" t="s">
        <v>404</v>
      </c>
      <c r="B174" s="19" t="s">
        <v>235</v>
      </c>
      <c r="C174" s="8" t="s">
        <v>72</v>
      </c>
      <c r="D174" s="87">
        <v>50</v>
      </c>
      <c r="E174" s="133">
        <v>150</v>
      </c>
      <c r="F174" s="71">
        <v>150</v>
      </c>
      <c r="G174" s="71"/>
      <c r="H174" s="79">
        <v>16</v>
      </c>
      <c r="I174" s="59">
        <f>D174+E174+F174</f>
        <v>350</v>
      </c>
      <c r="J174" s="73">
        <f t="shared" si="32"/>
        <v>5600</v>
      </c>
      <c r="K174" s="74">
        <f t="shared" si="28"/>
        <v>16800</v>
      </c>
    </row>
    <row r="175" spans="1:11" ht="48.75">
      <c r="A175" s="1" t="s">
        <v>405</v>
      </c>
      <c r="B175" s="19" t="s">
        <v>236</v>
      </c>
      <c r="C175" s="8" t="s">
        <v>70</v>
      </c>
      <c r="D175" s="87">
        <v>100</v>
      </c>
      <c r="E175" s="103">
        <v>1000</v>
      </c>
      <c r="F175" s="71">
        <v>300</v>
      </c>
      <c r="G175" s="71"/>
      <c r="H175" s="79">
        <v>1.6</v>
      </c>
      <c r="I175" s="59">
        <f>D175+E175+F175</f>
        <v>1400</v>
      </c>
      <c r="J175" s="73">
        <f t="shared" si="32"/>
        <v>2240</v>
      </c>
      <c r="K175" s="74">
        <f t="shared" si="28"/>
        <v>6720</v>
      </c>
    </row>
    <row r="176" spans="1:11" ht="102">
      <c r="A176" s="1" t="s">
        <v>406</v>
      </c>
      <c r="B176" s="7" t="s">
        <v>237</v>
      </c>
      <c r="C176" s="8" t="s">
        <v>72</v>
      </c>
      <c r="D176" s="87"/>
      <c r="E176" s="103">
        <v>300</v>
      </c>
      <c r="F176" s="71">
        <v>60</v>
      </c>
      <c r="G176" s="71"/>
      <c r="H176" s="79">
        <v>64.5</v>
      </c>
      <c r="I176" s="59">
        <f>E176+F176</f>
        <v>360</v>
      </c>
      <c r="J176" s="73">
        <f t="shared" si="32"/>
        <v>23220</v>
      </c>
      <c r="K176" s="74">
        <f t="shared" si="28"/>
        <v>69660</v>
      </c>
    </row>
    <row r="177" spans="1:11" s="30" customFormat="1" ht="60.75">
      <c r="A177" s="29" t="s">
        <v>407</v>
      </c>
      <c r="B177" s="44" t="s">
        <v>238</v>
      </c>
      <c r="C177" s="13" t="s">
        <v>239</v>
      </c>
      <c r="D177" s="87"/>
      <c r="E177" s="103">
        <v>300</v>
      </c>
      <c r="F177" s="71"/>
      <c r="G177" s="71"/>
      <c r="H177" s="79">
        <v>8.6999999999999993</v>
      </c>
      <c r="I177" s="59">
        <f>E177</f>
        <v>300</v>
      </c>
      <c r="J177" s="73">
        <f t="shared" si="29"/>
        <v>2610</v>
      </c>
      <c r="K177" s="74">
        <f t="shared" si="28"/>
        <v>7830</v>
      </c>
    </row>
    <row r="178" spans="1:11" ht="24.75">
      <c r="A178" s="1" t="s">
        <v>408</v>
      </c>
      <c r="B178" s="19" t="s">
        <v>240</v>
      </c>
      <c r="C178" s="8" t="s">
        <v>241</v>
      </c>
      <c r="D178" s="87">
        <v>1500</v>
      </c>
      <c r="E178" s="103">
        <v>1000</v>
      </c>
      <c r="F178" s="71"/>
      <c r="G178" s="71"/>
      <c r="H178" s="79">
        <v>1.5</v>
      </c>
      <c r="I178" s="59">
        <f>D178+E178</f>
        <v>2500</v>
      </c>
      <c r="J178" s="73">
        <f t="shared" si="29"/>
        <v>3750</v>
      </c>
      <c r="K178" s="74">
        <f t="shared" si="28"/>
        <v>11250</v>
      </c>
    </row>
    <row r="179" spans="1:11" ht="24.75">
      <c r="A179" s="1" t="s">
        <v>427</v>
      </c>
      <c r="B179" s="19" t="s">
        <v>242</v>
      </c>
      <c r="C179" s="8" t="s">
        <v>241</v>
      </c>
      <c r="D179" s="87">
        <v>3000</v>
      </c>
      <c r="E179" s="103">
        <v>600</v>
      </c>
      <c r="F179" s="71"/>
      <c r="G179" s="71"/>
      <c r="H179" s="79">
        <v>0.85</v>
      </c>
      <c r="I179" s="59">
        <f>D179+E179</f>
        <v>3600</v>
      </c>
      <c r="J179" s="73">
        <f t="shared" si="29"/>
        <v>3060</v>
      </c>
      <c r="K179" s="74">
        <f t="shared" si="28"/>
        <v>9180</v>
      </c>
    </row>
    <row r="180" spans="1:11" s="30" customFormat="1" ht="25.5">
      <c r="A180" s="29" t="s">
        <v>428</v>
      </c>
      <c r="B180" s="12" t="s">
        <v>243</v>
      </c>
      <c r="C180" s="13" t="s">
        <v>244</v>
      </c>
      <c r="D180" s="87"/>
      <c r="E180" s="103">
        <v>2000</v>
      </c>
      <c r="F180" s="71">
        <v>2000</v>
      </c>
      <c r="G180" s="71"/>
      <c r="H180" s="79">
        <v>0.4</v>
      </c>
      <c r="I180" s="59">
        <f>E180+F180</f>
        <v>4000</v>
      </c>
      <c r="J180" s="73">
        <f t="shared" si="29"/>
        <v>1600</v>
      </c>
      <c r="K180" s="74">
        <f t="shared" si="28"/>
        <v>4800</v>
      </c>
    </row>
    <row r="181" spans="1:11" s="30" customFormat="1" ht="25.5">
      <c r="A181" s="29" t="s">
        <v>429</v>
      </c>
      <c r="B181" s="12" t="s">
        <v>245</v>
      </c>
      <c r="C181" s="13" t="s">
        <v>244</v>
      </c>
      <c r="D181" s="87"/>
      <c r="E181" s="103">
        <v>2000</v>
      </c>
      <c r="F181" s="71">
        <v>2000</v>
      </c>
      <c r="G181" s="71"/>
      <c r="H181" s="79">
        <v>0.5</v>
      </c>
      <c r="I181" s="59">
        <f>E181+F181</f>
        <v>4000</v>
      </c>
      <c r="J181" s="73">
        <f t="shared" si="29"/>
        <v>2000</v>
      </c>
      <c r="K181" s="74">
        <f t="shared" si="28"/>
        <v>6000</v>
      </c>
    </row>
    <row r="182" spans="1:11" ht="15" customHeight="1">
      <c r="A182" s="138" t="s">
        <v>409</v>
      </c>
      <c r="B182" s="139"/>
      <c r="C182" s="139"/>
      <c r="D182" s="139"/>
      <c r="E182" s="139"/>
      <c r="F182" s="139"/>
      <c r="G182" s="139"/>
      <c r="H182" s="139"/>
      <c r="I182" s="139"/>
      <c r="J182" s="139"/>
      <c r="K182" s="139"/>
    </row>
    <row r="183" spans="1:11" ht="36.75">
      <c r="A183" s="1" t="s">
        <v>434</v>
      </c>
      <c r="B183" s="19" t="s">
        <v>246</v>
      </c>
      <c r="C183" s="21" t="s">
        <v>247</v>
      </c>
      <c r="D183" s="87"/>
      <c r="E183" s="103">
        <v>160</v>
      </c>
      <c r="F183" s="71">
        <v>300</v>
      </c>
      <c r="G183" s="71"/>
      <c r="H183" s="79">
        <v>1.35</v>
      </c>
      <c r="I183" s="59">
        <f>E183+F183</f>
        <v>460</v>
      </c>
      <c r="J183" s="73">
        <f t="shared" ref="J183:J189" si="34">H183*I183</f>
        <v>621</v>
      </c>
      <c r="K183" s="74">
        <f t="shared" ref="K183:K189" si="35">J183*3</f>
        <v>1863</v>
      </c>
    </row>
    <row r="184" spans="1:11" ht="24.75">
      <c r="A184" s="1" t="s">
        <v>410</v>
      </c>
      <c r="B184" s="19" t="s">
        <v>248</v>
      </c>
      <c r="C184" s="8" t="s">
        <v>249</v>
      </c>
      <c r="D184" s="87">
        <v>200</v>
      </c>
      <c r="E184" s="103">
        <v>300</v>
      </c>
      <c r="F184" s="71"/>
      <c r="G184" s="71"/>
      <c r="H184" s="79">
        <v>18.5</v>
      </c>
      <c r="I184" s="59">
        <f>D184+E184</f>
        <v>500</v>
      </c>
      <c r="J184" s="73">
        <f t="shared" si="34"/>
        <v>9250</v>
      </c>
      <c r="K184" s="74">
        <f>J184*3</f>
        <v>27750</v>
      </c>
    </row>
    <row r="185" spans="1:11" ht="36.75">
      <c r="A185" s="1" t="s">
        <v>411</v>
      </c>
      <c r="B185" s="19" t="s">
        <v>250</v>
      </c>
      <c r="C185" s="8" t="s">
        <v>251</v>
      </c>
      <c r="D185" s="87">
        <v>1000</v>
      </c>
      <c r="E185" s="103"/>
      <c r="F185" s="71"/>
      <c r="G185" s="71"/>
      <c r="H185" s="79">
        <v>1</v>
      </c>
      <c r="I185" s="59">
        <f>D185</f>
        <v>1000</v>
      </c>
      <c r="J185" s="73">
        <f t="shared" si="34"/>
        <v>1000</v>
      </c>
      <c r="K185" s="74">
        <f t="shared" si="35"/>
        <v>3000</v>
      </c>
    </row>
    <row r="186" spans="1:11" ht="36.75">
      <c r="A186" s="1" t="s">
        <v>419</v>
      </c>
      <c r="B186" s="19" t="s">
        <v>252</v>
      </c>
      <c r="C186" s="8" t="s">
        <v>253</v>
      </c>
      <c r="D186" s="87">
        <v>13500</v>
      </c>
      <c r="E186" s="103">
        <v>9000</v>
      </c>
      <c r="F186" s="71">
        <v>9000</v>
      </c>
      <c r="G186" s="71"/>
      <c r="H186" s="79">
        <v>0.85</v>
      </c>
      <c r="I186" s="59">
        <f>D186+E186+F186</f>
        <v>31500</v>
      </c>
      <c r="J186" s="73">
        <f t="shared" si="34"/>
        <v>26775</v>
      </c>
      <c r="K186" s="74">
        <f>J186*3</f>
        <v>80325</v>
      </c>
    </row>
    <row r="187" spans="1:11" ht="36.75">
      <c r="A187" s="1" t="s">
        <v>430</v>
      </c>
      <c r="B187" s="19" t="s">
        <v>254</v>
      </c>
      <c r="C187" s="8" t="s">
        <v>220</v>
      </c>
      <c r="D187" s="87"/>
      <c r="E187" s="103">
        <v>50</v>
      </c>
      <c r="F187" s="71">
        <v>50</v>
      </c>
      <c r="G187" s="71"/>
      <c r="H187" s="79">
        <v>38</v>
      </c>
      <c r="I187" s="59">
        <f>F187+E187</f>
        <v>100</v>
      </c>
      <c r="J187" s="73">
        <f t="shared" si="34"/>
        <v>3800</v>
      </c>
      <c r="K187" s="74">
        <f t="shared" si="35"/>
        <v>11400</v>
      </c>
    </row>
    <row r="188" spans="1:11" ht="24.75">
      <c r="A188" s="1" t="s">
        <v>431</v>
      </c>
      <c r="B188" s="19" t="s">
        <v>255</v>
      </c>
      <c r="C188" s="88" t="s">
        <v>256</v>
      </c>
      <c r="D188" s="89">
        <v>600</v>
      </c>
      <c r="E188" s="102">
        <v>100</v>
      </c>
      <c r="F188" s="65"/>
      <c r="G188" s="65"/>
      <c r="H188" s="90">
        <v>1</v>
      </c>
      <c r="I188" s="59">
        <f>D188+E188</f>
        <v>700</v>
      </c>
      <c r="J188" s="73">
        <f t="shared" si="34"/>
        <v>700</v>
      </c>
      <c r="K188" s="74">
        <f t="shared" si="35"/>
        <v>2100</v>
      </c>
    </row>
    <row r="189" spans="1:11" ht="24.75">
      <c r="A189" s="1" t="s">
        <v>432</v>
      </c>
      <c r="B189" s="19" t="s">
        <v>417</v>
      </c>
      <c r="C189" s="88" t="s">
        <v>418</v>
      </c>
      <c r="D189" s="89"/>
      <c r="E189" s="102">
        <v>300</v>
      </c>
      <c r="F189" s="65">
        <v>300</v>
      </c>
      <c r="G189" s="65"/>
      <c r="H189" s="131">
        <v>1.7</v>
      </c>
      <c r="I189" s="89">
        <f>E189+F189</f>
        <v>600</v>
      </c>
      <c r="J189" s="91">
        <f t="shared" si="34"/>
        <v>1020</v>
      </c>
      <c r="K189" s="132">
        <f t="shared" si="35"/>
        <v>3060</v>
      </c>
    </row>
    <row r="190" spans="1:11" ht="16.5">
      <c r="A190" s="83"/>
      <c r="B190" s="105"/>
    </row>
    <row r="191" spans="1:11">
      <c r="K191" s="93">
        <f>SUM(K6:K33,K36:K47,K49:K116,K118:K126,K128:K142,K144:K181,K183:K189)</f>
        <v>6802653.5999999996</v>
      </c>
    </row>
  </sheetData>
  <mergeCells count="8">
    <mergeCell ref="A117:K117"/>
    <mergeCell ref="A127:K127"/>
    <mergeCell ref="A143:K143"/>
    <mergeCell ref="A182:K182"/>
    <mergeCell ref="A1:K1"/>
    <mergeCell ref="A5:K5"/>
    <mergeCell ref="A35:K35"/>
    <mergeCell ref="A48:K48"/>
  </mergeCells>
  <pageMargins left="0.7" right="0.7" top="0.75" bottom="0.75" header="0.3" footer="0.3"/>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Foglio1</vt:lpstr>
      <vt:lpstr>Foglio1!Area_stampa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Caimo Esterina</dc:creator>
  <cp:lastModifiedBy>Caimo Esterina</cp:lastModifiedBy>
  <cp:lastPrinted>2021-06-30T12:47:47Z</cp:lastPrinted>
  <dcterms:created xsi:type="dcterms:W3CDTF">2021-02-25T11:40:46Z</dcterms:created>
  <dcterms:modified xsi:type="dcterms:W3CDTF">2021-06-30T12:58:07Z</dcterms:modified>
</cp:coreProperties>
</file>